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65" windowWidth="14805" windowHeight="7950"/>
  </bookViews>
  <sheets>
    <sheet name="Sheet1" sheetId="1" r:id="rId1"/>
    <sheet name="Sheet2" sheetId="2" r:id="rId2"/>
    <sheet name="Sheet3" sheetId="3" r:id="rId3"/>
  </sheets>
  <calcPr calcId="144525"/>
</workbook>
</file>

<file path=xl/calcChain.xml><?xml version="1.0" encoding="utf-8"?>
<calcChain xmlns="http://schemas.openxmlformats.org/spreadsheetml/2006/main">
  <c r="F252" i="1" l="1"/>
  <c r="F135" i="1" l="1"/>
  <c r="F232" i="1"/>
  <c r="F273" i="1"/>
  <c r="F272" i="1"/>
  <c r="F271" i="1"/>
  <c r="F270" i="1" s="1"/>
  <c r="F269" i="1"/>
  <c r="F268" i="1"/>
  <c r="F267" i="1"/>
  <c r="F266" i="1"/>
  <c r="F265" i="1"/>
  <c r="F264" i="1"/>
  <c r="F263" i="1"/>
  <c r="F262" i="1"/>
  <c r="F243" i="1"/>
  <c r="F242" i="1"/>
  <c r="F246" i="1"/>
  <c r="F245" i="1"/>
  <c r="F244" i="1" s="1"/>
  <c r="F237" i="1"/>
  <c r="F261" i="1" l="1"/>
  <c r="F241" i="1"/>
  <c r="F220" i="1" l="1"/>
  <c r="F219" i="1"/>
  <c r="F218" i="1" s="1"/>
  <c r="F214" i="1" s="1"/>
  <c r="F215" i="1"/>
  <c r="F206" i="1"/>
  <c r="F175" i="1"/>
  <c r="F166" i="1"/>
  <c r="F167" i="1"/>
  <c r="F162" i="1"/>
  <c r="F154" i="1"/>
  <c r="F151" i="1"/>
  <c r="F66" i="1"/>
  <c r="F128" i="1"/>
  <c r="F150" i="1" l="1"/>
  <c r="F165" i="1"/>
  <c r="F161" i="1" s="1"/>
  <c r="F125" i="1"/>
  <c r="F121" i="1"/>
  <c r="F145" i="1" l="1"/>
  <c r="F31" i="1"/>
  <c r="F257" i="1"/>
  <c r="F248" i="1"/>
  <c r="F247" i="1" l="1"/>
  <c r="F228" i="1"/>
  <c r="F224" i="1"/>
  <c r="F221" i="1"/>
  <c r="F211" i="1"/>
  <c r="F210" i="1"/>
  <c r="F202" i="1"/>
  <c r="F199" i="1"/>
  <c r="F195" i="1"/>
  <c r="F192" i="1"/>
  <c r="F188" i="1"/>
  <c r="F185" i="1"/>
  <c r="F179" i="1"/>
  <c r="F172" i="1"/>
  <c r="F169" i="1"/>
  <c r="F157" i="1"/>
  <c r="F144" i="1"/>
  <c r="F143" i="1"/>
  <c r="F138" i="1"/>
  <c r="F136" i="1"/>
  <c r="F209" i="1" l="1"/>
  <c r="F205" i="1" s="1"/>
  <c r="F213" i="1"/>
  <c r="F236" i="1"/>
  <c r="F134" i="1"/>
  <c r="F132" i="1" s="1"/>
  <c r="F142" i="1"/>
  <c r="F137" i="1" s="1"/>
  <c r="F168" i="1"/>
  <c r="F149" i="1" s="1"/>
  <c r="F184" i="1"/>
  <c r="F191" i="1"/>
  <c r="F198" i="1"/>
  <c r="F126" i="1"/>
  <c r="F124" i="1"/>
  <c r="F123" i="1" s="1"/>
  <c r="F122" i="1"/>
  <c r="F118" i="1"/>
  <c r="F117" i="1"/>
  <c r="F113" i="1"/>
  <c r="F110" i="1"/>
  <c r="F107" i="1"/>
  <c r="F103" i="1"/>
  <c r="F97" i="1"/>
  <c r="F96" i="1"/>
  <c r="F95" i="1"/>
  <c r="F90" i="1"/>
  <c r="F88" i="1"/>
  <c r="F87" i="1"/>
  <c r="F85" i="1"/>
  <c r="F84" i="1"/>
  <c r="F79" i="1"/>
  <c r="F75" i="1"/>
  <c r="F72" i="1"/>
  <c r="F64" i="1"/>
  <c r="F63" i="1"/>
  <c r="F59" i="1"/>
  <c r="F55" i="1"/>
  <c r="F52" i="1"/>
  <c r="F49" i="1"/>
  <c r="F47" i="1"/>
  <c r="F46" i="1"/>
  <c r="F42" i="1"/>
  <c r="F40" i="1"/>
  <c r="F39" i="1"/>
  <c r="F37" i="1"/>
  <c r="F36" i="1"/>
  <c r="F27" i="1"/>
  <c r="F24" i="1"/>
  <c r="F21" i="1"/>
  <c r="F19" i="1"/>
  <c r="F18" i="1"/>
  <c r="F14" i="1"/>
  <c r="F11" i="1"/>
  <c r="F7" i="1"/>
  <c r="F212" i="1" l="1"/>
  <c r="F127" i="1"/>
  <c r="F48" i="1"/>
  <c r="F83" i="1"/>
  <c r="F86" i="1"/>
  <c r="F120" i="1"/>
  <c r="F17" i="1"/>
  <c r="F6" i="1" s="1"/>
  <c r="F71" i="1"/>
  <c r="F116" i="1"/>
  <c r="F102" i="1" s="1"/>
  <c r="F183" i="1"/>
  <c r="F62" i="1"/>
  <c r="F58" i="1" s="1"/>
  <c r="F45" i="1"/>
  <c r="F41" i="1" s="1"/>
  <c r="F38" i="1"/>
  <c r="F20" i="1"/>
  <c r="F35" i="1"/>
  <c r="F94" i="1"/>
  <c r="F89" i="1" s="1"/>
  <c r="F119" i="1" l="1"/>
  <c r="F101" i="1" s="1"/>
  <c r="F78" i="1"/>
  <c r="F65" i="1" s="1"/>
  <c r="F30" i="1"/>
  <c r="F5" i="1" s="1"/>
  <c r="F274" i="1" l="1"/>
</calcChain>
</file>

<file path=xl/sharedStrings.xml><?xml version="1.0" encoding="utf-8"?>
<sst xmlns="http://schemas.openxmlformats.org/spreadsheetml/2006/main" count="512" uniqueCount="316">
  <si>
    <t>STT</t>
  </si>
  <si>
    <t>Lĩnh vực/Tiêu chí/Tiêu chí thành phần</t>
  </si>
  <si>
    <t>CÔNG TÁC CHỈ ĐẠO ĐIỀU HÀNH CCHC</t>
  </si>
  <si>
    <t>16,5</t>
  </si>
  <si>
    <t>Kế hoạch cải cách hành chính năm</t>
  </si>
  <si>
    <t>3,5</t>
  </si>
  <si>
    <t>1.1.1</t>
  </si>
  <si>
    <t>Ban hành kế hoạch cải cách hành chính năm kịp thời</t>
  </si>
  <si>
    <t>Ban hành kịp thời (không quá 20 ngày kể từ ngày Công an tỉnh ban hành kế hoạch): 1</t>
  </si>
  <si>
    <t>Ban hành không kịp thời (quá 20 ngày kể từ ngày Công an tỉnh ban hành kế hoạch): 0,5</t>
  </si>
  <si>
    <t>Không ban hành kế hoạch: 0</t>
  </si>
  <si>
    <t>1.1.2</t>
  </si>
  <si>
    <t>Xác định đầy đủ các nhiệm vụ CCHC trên các lĩnh vực theo Kế hoạch công tác CCHC của Công an tỉnh và xác định rõ trách nhiệm triển khai của các đơn vị</t>
  </si>
  <si>
    <t>Xác định đầy đủ nhiệm vụ CCHC trên các lĩnh vực theo Kế hoạch công tác CCHC của Công an tỉnh và phân công cụ thể trách nhiệm triển khai thực hiện:1</t>
  </si>
  <si>
    <t>Không xác định đầy đủ nhiệm vụ và trách nhiệm triển khai:0</t>
  </si>
  <si>
    <t>1.1.3</t>
  </si>
  <si>
    <t>Có bố trí kinh phí đảm bảo cho việc triển khai kế hoạch CCHC năm của đơn vị</t>
  </si>
  <si>
    <t>Có bố trí kinh phí: 0,5</t>
  </si>
  <si>
    <t>Không bố trí kinh phí: 0</t>
  </si>
  <si>
    <t>1.1.4</t>
  </si>
  <si>
    <t xml:space="preserve">Mức độ hoàn thành các nhiệm vụ, sản phẩm đề ra trong kế hoạch </t>
  </si>
  <si>
    <t>Hoàn thành dưới 70% kế hoạch: 0</t>
  </si>
  <si>
    <t>Báo cáo cải cách hành chính</t>
  </si>
  <si>
    <t>1.2.1</t>
  </si>
  <si>
    <t>Số lượng báo cáo</t>
  </si>
  <si>
    <t>Đầy đủ các báo cáo: 1</t>
  </si>
  <si>
    <t>Không đủ số lượng báo cáo: 0</t>
  </si>
  <si>
    <t>1.2.2</t>
  </si>
  <si>
    <t>Báo cáo đầy đủ nội dung theo quy định</t>
  </si>
  <si>
    <t>Đầy đủ nội dung: 1</t>
  </si>
  <si>
    <t>Không đầy đủ nội dung: 0</t>
  </si>
  <si>
    <t>1.2.3</t>
  </si>
  <si>
    <t xml:space="preserve">Thời gian gửi báo cáo đúng quy định </t>
  </si>
  <si>
    <t>Đúng thời gian quy định: 1</t>
  </si>
  <si>
    <t>Không đúng thời gian quy định: 0</t>
  </si>
  <si>
    <t>Kiểm tra công tác cải cách hành chính</t>
  </si>
  <si>
    <t>1.3.1</t>
  </si>
  <si>
    <t>Kế hoạch kiểm tra CCHC đối với các đơn vị trực thuộc (Có kế hoạch kiểm tra riêng hoặc xác định trong kế hoạch CCHC năm)</t>
  </si>
  <si>
    <t>Có kế hoạch kiểm tra trên 30% số đơn vị trực thuộc: 1</t>
  </si>
  <si>
    <t>Có kế hoạch kiểm tra từ 20-30% số đơn vị: 0,5</t>
  </si>
  <si>
    <t>Có kế hoạch kiểm tra dưới 20% số đơn vị hoặc không có kế hoạch kiểm tra: 0</t>
  </si>
  <si>
    <t>1.3.2</t>
  </si>
  <si>
    <t>Mức độ thực hiện kế hoạch kiểm tra</t>
  </si>
  <si>
    <t>1.3.3</t>
  </si>
  <si>
    <t>Xử lý các vấn đề phát hiện qua kiểm tra</t>
  </si>
  <si>
    <t>Dưới 70% vấn đề phát hiện qua kiểm tra được xử lý hoặc kiến nghị xử lý: 0</t>
  </si>
  <si>
    <t>Công tác tuyên truyền cải cách hành chính</t>
  </si>
  <si>
    <t>1.4.1</t>
  </si>
  <si>
    <t>Ban hành Kế hoạch tuyên truyền CCHC (hoặc xác định trong kế hoạch CCHC năm)</t>
  </si>
  <si>
    <t>Có kế hoạch: 1</t>
  </si>
  <si>
    <t>Không có kế hoạch: 0</t>
  </si>
  <si>
    <t>1.4.2</t>
  </si>
  <si>
    <t>Mức độ thực hiện kế hoạch tuyên truyền CCHC</t>
  </si>
  <si>
    <t>Thực hiện dưới 70% kế hoạch: 0</t>
  </si>
  <si>
    <t>Sự năng động trong chỉ đạo, điều hành CCHC</t>
  </si>
  <si>
    <t>1.5.1</t>
  </si>
  <si>
    <t>Gắn kết quả thực hiện CCHC với công tác thi đua, khen thưởng</t>
  </si>
  <si>
    <t>Có thực hiện: 1</t>
  </si>
  <si>
    <t>Không thực hiện: 0</t>
  </si>
  <si>
    <t>1.5.2</t>
  </si>
  <si>
    <t xml:space="preserve">Sáng kiến trong công tác </t>
  </si>
  <si>
    <t>Có sáng kiến: 1</t>
  </si>
  <si>
    <t>Không có sáng kiến: 0</t>
  </si>
  <si>
    <t>1.5.3</t>
  </si>
  <si>
    <t>Sự năng động trong chỉ đạo, điều hành (tổ chức hội nghị, cuộc thi…. về CCHC)</t>
  </si>
  <si>
    <t>Kết quả chỉ đạo, điều hành cải cách hành chính</t>
  </si>
  <si>
    <t>1.6.1</t>
  </si>
  <si>
    <t xml:space="preserve">Ban hành văn bản chỉ đạo, điều hành và đôn đốc thực hiện các nhiệm vụ CCHC của đơn vị </t>
  </si>
  <si>
    <t>1.6.2</t>
  </si>
  <si>
    <t>Tính kịp thời của các văn bản chỉ đạo, điều hành CCHC</t>
  </si>
  <si>
    <t>Dưới 70% văn bản được ban hành kịp thời: 0</t>
  </si>
  <si>
    <t>THAM MƯU XÂY DỰNG VÀ TỔ CHỨC THỰC HIỆN VĂN BẢN QPPL</t>
  </si>
  <si>
    <t>2.1.1</t>
  </si>
  <si>
    <t>Có tham mưu HĐND, UBND ban hành văn bản QPPL: 1</t>
  </si>
  <si>
    <t>Không tham mưu HĐND, UBND ban hành văn bản QPPL: 0</t>
  </si>
  <si>
    <t>2.1.2</t>
  </si>
  <si>
    <t>Tham gia góp ý các dự thảo văn bản QPPL: 1</t>
  </si>
  <si>
    <t>Không tham gia góp ý các dự thảo văn bản QPPL: 0</t>
  </si>
  <si>
    <t>Công tác rà soát, hệ thống hóa văn bản QPPL</t>
  </si>
  <si>
    <t>2.2.1</t>
  </si>
  <si>
    <t>Ban hành kế hoạch rà soát, hệ thống hóa VBQPPL (Kế hoạch riêng hoặc theo Chương trình công tác pháp chế và CCHC, TP Công an tỉnh)</t>
  </si>
  <si>
    <t>Có ban hành: 1</t>
  </si>
  <si>
    <t>Không ban hành: 0</t>
  </si>
  <si>
    <t>2.2.2</t>
  </si>
  <si>
    <t>Xử lý kết quả rà soát</t>
  </si>
  <si>
    <t>Thực hiện đúng quy định pháp luật: 1</t>
  </si>
  <si>
    <t>Thực hiện không đúng quy định pháp luật: 0</t>
  </si>
  <si>
    <t>Kiểm tra việc thực hiện VBQPPL tại đơn vị</t>
  </si>
  <si>
    <t>2.3.1</t>
  </si>
  <si>
    <t>Ban hành kế hoạch kiểm tra riêng hoặc xác định theo kế hoạch theo dõi, kiểm tra thi hành pháp luật Công an tỉnh</t>
  </si>
  <si>
    <t>Ban hành kịp thời: 1</t>
  </si>
  <si>
    <t>Ban hành không kịp thời: 0,5</t>
  </si>
  <si>
    <t>2.3.2</t>
  </si>
  <si>
    <t>Mức độ hoàn thành kế hoạch kiểm tra</t>
  </si>
  <si>
    <t>2.3.3</t>
  </si>
  <si>
    <t>Công tác tuyên truyền, phổ biến, giáo dục pháp luật thuộc phạm vi quản lý nhà nước của đơn vị</t>
  </si>
  <si>
    <t>2.4.1</t>
  </si>
  <si>
    <t>Ban hành kế hoạch tuyên truyền, phổ biến, giáo dục pháp luật (xác định theo yêu cầu của Kế hoạch tuyên truyền, phổ biến pháp luật Công an tỉnh)</t>
  </si>
  <si>
    <t>2.4.2</t>
  </si>
  <si>
    <t>Mức độ thực hiện kế hoạch</t>
  </si>
  <si>
    <t>2.4.3</t>
  </si>
  <si>
    <t>Các hình thức tuyên truyền, phổ biến, giáo dục pháp luật</t>
  </si>
  <si>
    <t>Từ 03 hình thức trở lên: 1</t>
  </si>
  <si>
    <t>Có từ 01 - 02 hình thức: 0,5</t>
  </si>
  <si>
    <t>Không hình thức nào: 0</t>
  </si>
  <si>
    <t>CẢI CÁCH THỦ TỤC HÀNH CHÍNH (TTHC)</t>
  </si>
  <si>
    <t>Rà soát đánh giá, cập nhật TTHC</t>
  </si>
  <si>
    <t>3.1.1</t>
  </si>
  <si>
    <t>Ban hành kế hoạch kiểm soát TTHC năm</t>
  </si>
  <si>
    <t>3.1.2</t>
  </si>
  <si>
    <t>Xử lý các vấn đề phát hiện qua rà soát</t>
  </si>
  <si>
    <t>Kiến nghị sửa đổi, bổ sung, thay thế hoặc bải bỏ, hủy bỏ TTHC và các quy định liên quan, đảm bảo chỉ tiêu theo yêu cầu của Giám đốc Công an tỉnh, UBND tỉnh, huyện: 2</t>
  </si>
  <si>
    <t>Không kiến nghị: 0</t>
  </si>
  <si>
    <t>3.1.3</t>
  </si>
  <si>
    <t>Cập nhật, công bố TTHC theo quy định</t>
  </si>
  <si>
    <t>Cập nhật, công bố đầy đủ, kịp thời TTHC và các quy định có liên quan: 1</t>
  </si>
  <si>
    <t>Cập nhật, công bố không đầy đủ, hoặc không kịp thời TTHC và các quy định có liên quan: 0</t>
  </si>
  <si>
    <t>3.1.4</t>
  </si>
  <si>
    <t>Thực hiện việc tiếp nhận phản ánh, kiến nghị của cá nhân, tổ chức đối với TTHC thuộc thẩm quyền giải quyết của địa phương</t>
  </si>
  <si>
    <t>Thực hiện đầy đủ quy định của Bộ, Giám đốc Công an tỉnh: 1</t>
  </si>
  <si>
    <t>Thực hiện không đầy đủ quy định của Bộ, Giám đốc Công an tỉnh:: 0</t>
  </si>
  <si>
    <t>3.1.5</t>
  </si>
  <si>
    <t>Xử lý phản ánh, kiến nghị của cá nhân, tổ chức đối với TTHC thuộc thẩm quyền giải quyết</t>
  </si>
  <si>
    <t>Dưới 70% phản ánh, kiến nghị được xử lý: 0</t>
  </si>
  <si>
    <t xml:space="preserve">Công khai TTHC </t>
  </si>
  <si>
    <t>3.2.1</t>
  </si>
  <si>
    <t>Thực hiện công khai đầy đủ, đúng quy định TTHC tại bộ phận tiếp nhận và trả kết quả</t>
  </si>
  <si>
    <t>3.2.2</t>
  </si>
  <si>
    <t>Mức độ thuận tiện trong việc tiếp cận TTHC thuộc thẩm quyền giải quyết</t>
  </si>
  <si>
    <t>Dưới 50% ý kiến được hỏi rất hài lòng hoặc hài lòng: 0</t>
  </si>
  <si>
    <t>CẢI CÁCH TỔ CHỨC BỘ MÁY HÀNH CHÍNH</t>
  </si>
  <si>
    <t>8,5</t>
  </si>
  <si>
    <t>Kết quả thực hiện chức năng, nhiệm vụ</t>
  </si>
  <si>
    <t>4.2.1</t>
  </si>
  <si>
    <t>4.2.2</t>
  </si>
  <si>
    <t>Kết quả thực hiện chức năng, nhiệm vụ của các tổ, đội trực thuộc</t>
  </si>
  <si>
    <t>1,5</t>
  </si>
  <si>
    <t xml:space="preserve"> Kiểm tra tình hình tổ chức và hoạt động của đơn vị</t>
  </si>
  <si>
    <t>4.3.1</t>
  </si>
  <si>
    <t>Thực hiện kiểm tra</t>
  </si>
  <si>
    <t>Có thực hiện kiểm tra trên 30% số đơn vị: 1</t>
  </si>
  <si>
    <t>Có thực hiện kiểm tra từ 10% - 30% số đơn vị: 0,5</t>
  </si>
  <si>
    <t>Không thực hiện kiểm tra: 0</t>
  </si>
  <si>
    <t>4.3.2</t>
  </si>
  <si>
    <t>Dưới 70% vấn đề phát hiện qua kiểm tra được xử lý hoặc kiến nghị, đề xuất xử lý: 0</t>
  </si>
  <si>
    <t>Kết quả thực hiện quy chế làm việc</t>
  </si>
  <si>
    <t>Có quy chế làm việc được sửa đổi, bổ sung kịp thời và thực hiện nghiêm túc: 2</t>
  </si>
  <si>
    <t>Có quy chế làm việc nhưng không được sửa đổi, bổ sung kịp thời hoặc thực hiện chưa nghiêm túc: 1</t>
  </si>
  <si>
    <t>Không có quy chế làm việc: 0</t>
  </si>
  <si>
    <t>XÂY DỰNG VÀ NÂNG CAO CHẤT LƯỢNG ĐỘI NGŨ CBCS CAND</t>
  </si>
  <si>
    <t>Thực hiện chủ trương tinh giản biên chế cán bộ, chiến sĩ CAND</t>
  </si>
  <si>
    <t>Không kiến nghị, đề xuất tinh giản biên chế cán bộ thuộc diện: 0</t>
  </si>
  <si>
    <t>Tỷ lệ quân số đơn vị được bố trí đúng chuyên môn đào tạo</t>
  </si>
  <si>
    <t>Trên 80% số đơn vị thực hiện đúng: 1</t>
  </si>
  <si>
    <t>Từ 50% - dưới 80% số đơn vị thực hiện đúng: 0,5</t>
  </si>
  <si>
    <t>Dưới 50% đơn vị thực hiện đúng: 0</t>
  </si>
  <si>
    <t xml:space="preserve">Công tác đào tạo, bồi dưỡng cán bộ, chiến sĩ hàng năm </t>
  </si>
  <si>
    <t>Đổi mới công tác quản lý cán bộ, chiến sĩ CAND</t>
  </si>
  <si>
    <t>5.4.1</t>
  </si>
  <si>
    <t>Đánh giá CBCS trên cơ sở kết quả thực hiện nhiệm vụ được giao</t>
  </si>
  <si>
    <t>5.4.2</t>
  </si>
  <si>
    <t>Thực hiện khen thưởng kịp thời đối với tập thể, cá nhân có thành tích trong công tác</t>
  </si>
  <si>
    <t>5.4.3</t>
  </si>
  <si>
    <t>Chủ động phát hiện, xử lý nghiêm cán bộ, chiến sĩ sai phạm</t>
  </si>
  <si>
    <t>Đơn vị không có cán bộ sai phạm phải xử lý kỷ luật hoặc chủ động kiến nghị, đề xuất xử lý kỷ luật cán bộ sai phạm: 1</t>
  </si>
  <si>
    <t>Không báo cáo, kiến nghị, đề xuất xử lý kỷ luật cán bộ sai phạm: 0</t>
  </si>
  <si>
    <t>Kết quả thực hiện chức trách, nhiệm vụ của cán bộ, chiến sĩ CAND</t>
  </si>
  <si>
    <t>Từ 80% trở lên cán bộ, chiến sĩ được đánh giá, phân loại hoàn thành xuất sắc nhiệm vụ và hoàn thành tốt nhiệm vụ của năm trước liền kề năm đánh giá: 2</t>
  </si>
  <si>
    <t>Từ 60% - dưới 80% cán bộ, chiến sĩ được đánh giá, phân loại hoàn thành xuất sắc nhiệm vụ và hoàn thành tốt nhiệm vụ của năm trước liền kề năm đánh giá: 1</t>
  </si>
  <si>
    <t>Dưới 60% cán bộ, chiến sĩ được đánh giá, phân loại hoàn thành xuất sắc nhiệm vụ và hoàn thành tốt nhiệm vụ của năm trước liền kề năm đánh giá</t>
  </si>
  <si>
    <t>CẢI CÁCH TÀI CHÍNH CÔNG</t>
  </si>
  <si>
    <t>Xây dựng, công khai dự toán kinh phí và quyết toán tài chính theo quy định</t>
  </si>
  <si>
    <t>6.1.1</t>
  </si>
  <si>
    <t>Xây dựng, công khai dự toán</t>
  </si>
  <si>
    <t>6.1.2</t>
  </si>
  <si>
    <t>Thực hiện quyết toán đúng quy định</t>
  </si>
  <si>
    <t>Quyết toán 100% các hạng mục chi: 1</t>
  </si>
  <si>
    <t>Còn để tồn năm sau: 0</t>
  </si>
  <si>
    <t>Thực hiện quy chế chi tiêu nội bộ của đơn vị</t>
  </si>
  <si>
    <t>6.2.1</t>
  </si>
  <si>
    <t>Ban hành văn bản quy định quản lý tài chính, tài sản và chi tiêu nội bộ đơn vị</t>
  </si>
  <si>
    <t>6.2.2</t>
  </si>
  <si>
    <t>Kết quả thực hiện văn bản quy định quản lý tài chính, tài sản và chi tiêu nội bộ đơn vị</t>
  </si>
  <si>
    <t>Thực hiện nghiêm túc quy định quản lý tài chính, tài sản và chi tiêu nội bộ đơn vị: 1</t>
  </si>
  <si>
    <t>Có vi phạm quy định quản lý tài chính, tài sản và chi tiêu nội bộ đơn vị: 0</t>
  </si>
  <si>
    <t xml:space="preserve"> Thực hiện quy chế dân chủ về tài chính trong đơn vị</t>
  </si>
  <si>
    <t>6.3.1</t>
  </si>
  <si>
    <t>Ban hành văn bản thực hiện quy chế dân chủ về tài chính trong đơn vị</t>
  </si>
  <si>
    <t>6.3.2</t>
  </si>
  <si>
    <t>Kết quả thực hiện văn bản thực hiện quy chế dân chủ về tài chính trong đơn vị</t>
  </si>
  <si>
    <t>Thực hiện kiểm tra công tác quản lý, sử dụng tài chính, tài sản tại các đơn vị trực thuộc</t>
  </si>
  <si>
    <t>6.4.1</t>
  </si>
  <si>
    <t>6.4.2</t>
  </si>
  <si>
    <t>HIỆN ĐẠI HÓA NỀN HÀNH CHÍNH NHÀ NƯỚC</t>
  </si>
  <si>
    <t>Ứng dụng công nghệ thông tin</t>
  </si>
  <si>
    <t>7.1.1</t>
  </si>
  <si>
    <t>Có ban hành: 0,5</t>
  </si>
  <si>
    <t>7.1.2</t>
  </si>
  <si>
    <t>Đơn vị trực thuộc triển khai sử dụng phần mềm quản lý văn bản và điều hành công việc</t>
  </si>
  <si>
    <t>Có triển khai sử dụng: 1</t>
  </si>
  <si>
    <t>Đã triển khai nhưng không sử dụng: 0</t>
  </si>
  <si>
    <t>7.1.3</t>
  </si>
  <si>
    <t>Tỷ lệ văn bản trao đổi dưới dạng điện tử (với cấp trên hoặc giữa các đơn vị trực thuộc)</t>
  </si>
  <si>
    <t>Đạt trên 80%: 1</t>
  </si>
  <si>
    <t>Đạt từ 50% - 80%: 0,5</t>
  </si>
  <si>
    <t>Đạt dưới 50%: 0</t>
  </si>
  <si>
    <t>7.1.4</t>
  </si>
  <si>
    <t>Mức độ sử dụng thư điện tử nội bộ trao đổi công việc</t>
  </si>
  <si>
    <t>Sử dụng thường xuyên: 1</t>
  </si>
  <si>
    <t>Thỉnh thoảng: 0,5</t>
  </si>
  <si>
    <t>Không sử dụng: 0</t>
  </si>
  <si>
    <t>Cung cấp dịch vụ công trực tuyến</t>
  </si>
  <si>
    <t>7.2.1</t>
  </si>
  <si>
    <t>Có từ 01 dịch vụ công trở lên thuộc thẩm quyền giải quyết được cung cấp trực tuyến mức độ 3, 4: 1</t>
  </si>
  <si>
    <t>7.2.2</t>
  </si>
  <si>
    <t>Có từ 50% dịch vụ công trở lên thuộc thẩm quyền giải quyết được cung cấp trực tuyến mức độ 1, 2: 1</t>
  </si>
  <si>
    <t>7.2.3</t>
  </si>
  <si>
    <t>Dưới 50% dịch vụ công thuộc thẩm quyền giải quyết được cung cấp trực tuyến mức độ 1, 2: 0</t>
  </si>
  <si>
    <t>Thực hiện tiếp nhận hồ sơ, trả kết quả giải quyết qua dịch vụ bưu chính công ích</t>
  </si>
  <si>
    <t>7.3.1</t>
  </si>
  <si>
    <t>Tỷ lệ TTHC đã triển khai có phát sinh hồ sơ tiếp nhận/trả kết quả giải quyết qua dịch vụ bưu chính công ích</t>
  </si>
  <si>
    <t>Từ 70% số TTHC trở lên có phát sinh hồ sơ: 1</t>
  </si>
  <si>
    <t>Từ 50% - dưới 70% số TTHC có phát sinh hồ sơ: 0,5</t>
  </si>
  <si>
    <t>Dưới 50% số TTHC có phát sinh hồ sơ: 0</t>
  </si>
  <si>
    <t>7.3.2</t>
  </si>
  <si>
    <t>Tỷ lệ hồ sơ TTHC được tiếp nhận qua dịch vụ bưu chính công ích</t>
  </si>
  <si>
    <t>7.3.3</t>
  </si>
  <si>
    <t>Tỷ lệ kết quả giải quyết TTHC được trả qua dịch vụ bưu chính công ích</t>
  </si>
  <si>
    <t>Từ 15% số hồ sơ TTHC trở lên: 1</t>
  </si>
  <si>
    <t>THỰC HIỆN CƠ CHẾ MỘT CỬA, MỘT CỬA LIÊN THÔNG</t>
  </si>
  <si>
    <t>Triển khai thực hiện việc tiếp nhận, giải quyết thủ tục hành chính theo cơ chế một cửa, một cửa liên thông</t>
  </si>
  <si>
    <t>Triển khai đúng yêu cầu: 1</t>
  </si>
  <si>
    <t>Có triển khai chưa đúng yêu cầu: 0,5</t>
  </si>
  <si>
    <t>Chưa triển khai: 0</t>
  </si>
  <si>
    <t>Số lượng TTHC thực hiện tiếp nhận, giải quyết phù hợp cơ chế một cửa, một cửa liên thông</t>
  </si>
  <si>
    <t>Dưới 50% số TTHC thuộc thẩm quyền giải quyết: 0</t>
  </si>
  <si>
    <t>Điều kiện cơ sở vật chất, trang thiết bị và mức độ hiện đại hóa của bộ phận tiếp nhận và trả kết quả</t>
  </si>
  <si>
    <t>Chất lượng phục vụ tại Bộ phận tiếp nhận và trả kết quả</t>
  </si>
  <si>
    <t>Thái độ phục vụ của cán bộ thực hiện tiếp nhận và trả kết quả đáp ứng yêu cầu: 1</t>
  </si>
  <si>
    <t>Thời gian giải quyết TTHC tại bộ phận tiếp nhận và trả kết quả</t>
  </si>
  <si>
    <t>TỔNG ĐIỂM</t>
  </si>
  <si>
    <t>Tên đơn vị:</t>
  </si>
  <si>
    <t>Tỷ lệ (%)</t>
  </si>
  <si>
    <t>Tài liệu kiểm chứng</t>
  </si>
  <si>
    <t>Điểm tối đa</t>
  </si>
  <si>
    <t>Điểm tự chấm</t>
  </si>
  <si>
    <t>Điểm thẩm định</t>
  </si>
  <si>
    <t>Điểm đạt được</t>
  </si>
  <si>
    <t>-</t>
  </si>
  <si>
    <r>
      <t xml:space="preserve">PHỤ LỤC I
Chỉ số đánh giá công tác cải cách hành chính của Công an các huyện, thành phố
</t>
    </r>
    <r>
      <rPr>
        <i/>
        <sz val="14"/>
        <rFont val="Times New Roman"/>
        <family val="1"/>
      </rPr>
      <t>(Gửi kèm theo Kế hoạch số 2291/KH-CAT-PV01(PC), ngày 10/6/2020)</t>
    </r>
  </si>
  <si>
    <r>
      <t xml:space="preserve">Ghi chú: </t>
    </r>
    <r>
      <rPr>
        <sz val="14"/>
        <rFont val="Times New Roman"/>
        <family val="1"/>
      </rPr>
      <t>Các đơn vị điền số điểm hoặc giá trị tương ứng với tỷ lệ phần trăm vào ô màu xanh tương ứng với từng tiêu chí.</t>
    </r>
  </si>
  <si>
    <r>
      <t>Tham mưu xây dựng văn bản QPPL</t>
    </r>
    <r>
      <rPr>
        <sz val="14"/>
        <rFont val="Times New Roman"/>
        <family val="1"/>
      </rPr>
      <t xml:space="preserve"> </t>
    </r>
  </si>
  <si>
    <r>
      <t xml:space="preserve">Dưới </t>
    </r>
    <r>
      <rPr>
        <sz val="14"/>
        <rFont val="Times New Roman"/>
        <family val="1"/>
      </rPr>
      <t>70</t>
    </r>
    <r>
      <rPr>
        <i/>
        <sz val="14"/>
        <rFont val="Times New Roman"/>
        <family val="1"/>
      </rPr>
      <t>% các tổ, đội trực thuộc được tặng các danh hiệu thi đua của năm trước liền kề năm đánh giá: 0</t>
    </r>
  </si>
  <si>
    <t>Thực hiện nghiêm túc văn bản thực hiện quy chế dân chủ về tài chính trong đơn vị: 1</t>
  </si>
  <si>
    <t>Có vi phạm trong thực hiện văn bản thực hiện quy chế dân chủ về tài chính trong đơn vị: 0</t>
  </si>
  <si>
    <t>Thông qua kết quả khảo sát sự hài lòng năm 2020</t>
  </si>
  <si>
    <t>Thực hiện về cơ cấu số lượng lãnh đạo tại các đơn vị trực thuộc</t>
  </si>
  <si>
    <t>4.1.1</t>
  </si>
  <si>
    <t>Thực hiện đúng quy định về cơ cấu số lượng chỉ huy cấp đội và tương đương: 0,5</t>
  </si>
  <si>
    <t>Không thực hiện đúng quy định về cơ cấu lãnh đạo, chỉ huy các cấp: 0</t>
  </si>
  <si>
    <t>4.1.2</t>
  </si>
  <si>
    <t>4.1.3</t>
  </si>
  <si>
    <t>Thực hiện đúng quy định về cơ cấu số lượng lãnh đạo cấp huyện và tương đương: 0,5</t>
  </si>
  <si>
    <r>
      <rPr>
        <b/>
        <i/>
        <sz val="14"/>
        <rFont val="Times New Roman"/>
        <family val="1"/>
      </rPr>
      <t>Đơn vị được tặng danh hiệu thi đua của năm trước liền kề năm đánh giá</t>
    </r>
    <r>
      <rPr>
        <sz val="14"/>
        <rFont val="Times New Roman"/>
        <family val="1"/>
      </rPr>
      <t xml:space="preserve">
</t>
    </r>
    <r>
      <rPr>
        <i/>
        <sz val="14"/>
        <rFont val="Times New Roman"/>
        <family val="1"/>
      </rPr>
      <t>(Cờ Chính phủ: 2 điểm; Cờ BCA: 1,75 điểm; Đơn vị Quyết thắng: 1,5 điểm; Đơn vị tiên tiến: 1 điểm; không có danh hiệu thi đua: 0 điểm)</t>
    </r>
  </si>
  <si>
    <t>5.1.1</t>
  </si>
  <si>
    <t>Ban hành kế hoạch thực hiện</t>
  </si>
  <si>
    <t>5.1.2</t>
  </si>
  <si>
    <t>Kết quả thực hiện kế hoạch</t>
  </si>
  <si>
    <t>Có ban hành kế hoạch thực hiện: 0.5</t>
  </si>
  <si>
    <t>5.3.1</t>
  </si>
  <si>
    <t>Ban hành kế hoạch đào tạo, bồi dưỡng (hoặc là nội dung được xác định trong chương trình công tác năm)</t>
  </si>
  <si>
    <t>Có ban hành: 0.5</t>
  </si>
  <si>
    <t>5.3.2</t>
  </si>
  <si>
    <t>Kết quả thực hiện kế hoạch: 1</t>
  </si>
  <si>
    <t>Đơn vị có tập thể, cán nhân vi phạm Điều lệnh CAND: 0.5</t>
  </si>
  <si>
    <t>Ban hành kế hoạch và tổ chức thực hiện kiểm tra công tác quản lý, sử dụng tài chính, tài sản</t>
  </si>
  <si>
    <t>Ban hành và tổ chức thực hiện kế hoạch ứng dụng công nghệ thông tin tại đơn vị (theo yêu cầu của Kế hoạch ứng dụng công nghệ thông tin năm 2020 của Công an tỉnh)</t>
  </si>
  <si>
    <t>7.1.1.1</t>
  </si>
  <si>
    <t>7.1.1.2</t>
  </si>
  <si>
    <t>Ban hành kế hoạch</t>
  </si>
  <si>
    <t>Mức độ hoàn thành kế hoạch</t>
  </si>
  <si>
    <t>Từ 10% số hồ sơ TTHC trở lên: 1</t>
  </si>
  <si>
    <t>Đạt từ 90% - 100% tồng số TTHC thuộc thẩm quyền giải quyết: 2</t>
  </si>
  <si>
    <t>Đạt từ 70% - dưới 90% tồng số TTHC thuộc thẩm quyền giải quyết: 1</t>
  </si>
  <si>
    <t>Đạt từ 50% - dưới 70% tồng số TTHC thuộc thẩm quyền giải quyết: 0.5</t>
  </si>
  <si>
    <t>Có 70% trở lên đơn vị trực tiếp giải quyết TTHC thực hiện phát tích kê xếp hàng gọi số theo bảng điện tử hoặc tiếp nhận nhập hồ sơ theo dõi bằng máy tính và in phiếu hẹn: 1</t>
  </si>
  <si>
    <t>Có 50% - dưới 70% đơn vị trực tiếp giải quyết TTHC thực hiện phát tích kê xếp hàng gọi số theo bảng điện tử hoặc tiếp nhận nhập hồ sơ theo dõi bằng máy tính và in phiếu hẹn: 0.5</t>
  </si>
  <si>
    <t>Dưới 50% đơn vị trực tiếp giải quyết TTHC thực hiện phát tích kê xếp hàng gọi số theo bảng điện tử hoặc tiếp nhận nhập hồ sơ theo dõi bằng máy tính và in phiếu hẹn: 0</t>
  </si>
  <si>
    <t>8.4.1</t>
  </si>
  <si>
    <t>100% ý kiến được hỏi rất hài lòng hoặc hài lòng về thái độ phục vụ: 1</t>
  </si>
  <si>
    <t>Dưới 60% ý kiến được hỏi rất hài lòng hoặc hài lòng về thái độ phục vụ: 0</t>
  </si>
  <si>
    <t>8.4.2</t>
  </si>
  <si>
    <t>100% ý kiến được hỏi rất hài lòng hoặc hài lòng về TTHC được giải quyết đúng hạn: 1</t>
  </si>
  <si>
    <t>Dưới 60% ý kiến được hỏi rất hài lòng hoặc hài lòng về TTHC được giải quyết đúng hẹn: 0</t>
  </si>
  <si>
    <t>8.4.3</t>
  </si>
  <si>
    <t>Chất lượng giải quyết TTHC tại bộ phận tiếp nhận và trả kết quả</t>
  </si>
  <si>
    <t>100% ý kiến được hỏi rất hài lòng hoặc hài lòng về kết quả giải quyết TTHC đúng quy định: 1</t>
  </si>
  <si>
    <t>Dưới 60% ý kiến được hỏi rất hài lòng hoặc hài lòng kết quả giải quyết TTHC đúng quy định: 0</t>
  </si>
  <si>
    <t>Đơn vị không có cán bộ thuộc diện tinh giản biên chế hoặc kiến nghị, đề xuất tinh giản biên chế cán bộ thuộc diện đúng quy định: 0.5</t>
  </si>
  <si>
    <t xml:space="preserve">Hoàn thành từ 70% - 100% kế hoạch thì điểm đánh giá được tính theo công thức:  
</t>
  </si>
  <si>
    <t xml:space="preserve">Từ 70% - 100% vấn đề phát hiện qua kiểm tra được xử lý hoặc kiến nghị xử lý thì điểm đánh giá được tính theo công thức:  
</t>
  </si>
  <si>
    <t xml:space="preserve">Thực hiện từ 70% - 100% kế hoạch thì điểm đánh giá được tính theo công thức:  
</t>
  </si>
  <si>
    <t xml:space="preserve">Từ 70% - 100% văn bản được ban hành kịp thời theo chỉ đạo của Giám đốc Công an tỉnh, UBND cấp tỉnh, huyện thì điểm đánh giá được tính theo công thức:  
</t>
  </si>
  <si>
    <t xml:space="preserve">Từ 70% - 100% vấn đề phát hiện qua kiểm tra được xử lý hoặc kiến nghị, đề xuất xử lý thì điểm đánh giá tính theo công thức:  
</t>
  </si>
  <si>
    <t xml:space="preserve">Từ 70% - 100% phản ánh, kiến nghị được xử lý thì điểm đánh giá được tính theo công thức:  
</t>
  </si>
  <si>
    <t xml:space="preserve">Từ 70% - 100% ý kiến được hỏi rất hài lòng hoặc hài lòng thì điểm đánh giá được tính theo công thức:  
</t>
  </si>
  <si>
    <t xml:space="preserve">Từ 50% - dưới 70% ý kiến được hỏi rất hài lòng hoặc hài lòng thì điểm đánh giá được tính theo công thức:  
</t>
  </si>
  <si>
    <t xml:space="preserve">Từ 70% - 100% vấn đề phát hiện qua kiểm tra được xử lý hoặc kiến nghị xử lý thì điểm đánh giá được tính theo công thức: 
</t>
  </si>
  <si>
    <t xml:space="preserve">Dưới 10% số hồ sơ TTHC thì điểm đánh giá được tính theo công thức: 
</t>
  </si>
  <si>
    <t xml:space="preserve">Dưới 15% số hồ sơ TTHC thì điểm đánh giá được tính theo công thức: 
</t>
  </si>
  <si>
    <t xml:space="preserve">Từ 60% - dưới 100% ý kiến được hỏi rất hài lòng hoặc hài lòng về thái độ phục vụ thì điểm số đạt được tính theo công thức: 
</t>
  </si>
  <si>
    <t xml:space="preserve">Từ 60% - dưới 100% ý kiến được hỏi rất hài lòng hoặc hài lòng được giải quyết đúng hạn thì điểm số đạt được tính theo công thức: 
</t>
  </si>
  <si>
    <t xml:space="preserve">Từ 60% - dưới 100% ý kiến được hỏi rất hài lòng hoặc hài lòng kết quả giải quyết TTHC đúng quy định thì điểm số đạt được tính theo công thức: 
</t>
  </si>
  <si>
    <t xml:space="preserve">Từ 70% - 100% ý kiến được hỏi rất hài lòng hoặc hài lòng về TTHC được công khai đầy đủ thì điểm đánh giá được tính theo công thức:  
</t>
  </si>
  <si>
    <t>Dưới 70% ý kiến được hỏi rất hài lòng hoặc hài lòng với việc công khai, niêm yết TTHC: 0</t>
  </si>
  <si>
    <t xml:space="preserve">Có từ 60% - 80% các tổ, đội trực thuộc được tặng các danh hiệu thi đua của năm trước liền kề năm đánh giá thì tính theo công thức: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</si>
</sst>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scheme val="minor"/>
    </font>
    <font>
      <b/>
      <sz val="14"/>
      <name val="Times New Roman"/>
      <family val="1"/>
    </font>
    <font>
      <i/>
      <sz val="14"/>
      <name val="Times New Roman"/>
      <family val="1"/>
    </font>
    <font>
      <sz val="14"/>
      <name val="Times New Roman"/>
      <family val="1"/>
    </font>
    <font>
      <sz val="14"/>
      <name val="Calibri"/>
      <family val="2"/>
      <scheme val="minor"/>
    </font>
    <font>
      <b/>
      <i/>
      <sz val="14"/>
      <name val="Times New Roman"/>
      <family val="1"/>
    </font>
    <font>
      <b/>
      <sz val="14"/>
      <color rgb="FFFF0000"/>
      <name val="Times New Roman"/>
      <family val="1"/>
    </font>
    <font>
      <sz val="14"/>
      <color rgb="FFFF0000"/>
      <name val="Times New Roman"/>
      <family val="1"/>
    </font>
  </fonts>
  <fills count="5">
    <fill>
      <patternFill patternType="none"/>
    </fill>
    <fill>
      <patternFill patternType="gray125"/>
    </fill>
    <fill>
      <patternFill patternType="solid">
        <fgColor theme="2"/>
        <bgColor indexed="64"/>
      </patternFill>
    </fill>
    <fill>
      <patternFill patternType="solid">
        <fgColor theme="4" tint="0.79998168889431442"/>
        <bgColor indexed="64"/>
      </patternFill>
    </fill>
    <fill>
      <patternFill patternType="solid">
        <fgColor theme="2" tint="-9.9978637043366805E-2"/>
        <bgColor indexed="64"/>
      </patternFill>
    </fill>
  </fills>
  <borders count="3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medium">
        <color indexed="64"/>
      </right>
      <top style="dashed">
        <color indexed="64"/>
      </top>
      <bottom/>
      <diagonal/>
    </border>
    <border>
      <left/>
      <right style="medium">
        <color indexed="64"/>
      </right>
      <top style="dashed">
        <color indexed="64"/>
      </top>
      <bottom/>
      <diagonal/>
    </border>
    <border>
      <left style="medium">
        <color indexed="64"/>
      </left>
      <right style="medium">
        <color indexed="64"/>
      </right>
      <top style="thin">
        <color indexed="64"/>
      </top>
      <bottom style="dashed">
        <color indexed="64"/>
      </bottom>
      <diagonal/>
    </border>
    <border>
      <left style="medium">
        <color indexed="64"/>
      </left>
      <right style="medium">
        <color indexed="64"/>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dashed">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medium">
        <color indexed="64"/>
      </right>
      <top/>
      <bottom style="dashed">
        <color indexed="64"/>
      </bottom>
      <diagonal/>
    </border>
    <border>
      <left/>
      <right style="medium">
        <color indexed="64"/>
      </right>
      <top/>
      <bottom style="dashed">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353">
    <xf numFmtId="0" fontId="0" fillId="0" borderId="0" xfId="0"/>
    <xf numFmtId="0" fontId="0" fillId="0" borderId="0" xfId="0" applyAlignment="1" applyProtection="1">
      <alignment horizontal="center" vertical="center"/>
      <protection locked="0"/>
    </xf>
    <xf numFmtId="0" fontId="0" fillId="0" borderId="0" xfId="0" applyProtection="1">
      <protection locked="0"/>
    </xf>
    <xf numFmtId="0" fontId="0" fillId="0" borderId="0" xfId="0" applyAlignment="1" applyProtection="1">
      <alignment horizontal="center"/>
      <protection locked="0"/>
    </xf>
    <xf numFmtId="0" fontId="0" fillId="0" borderId="0" xfId="0" applyFont="1" applyAlignment="1" applyProtection="1">
      <alignment horizontal="center" vertical="center"/>
      <protection locked="0"/>
    </xf>
    <xf numFmtId="0" fontId="0" fillId="0" borderId="0" xfId="0" applyBorder="1" applyProtection="1">
      <protection locked="0"/>
    </xf>
    <xf numFmtId="0" fontId="5" fillId="0" borderId="0" xfId="0" applyFont="1" applyAlignment="1" applyProtection="1">
      <alignment wrapText="1"/>
      <protection locked="0"/>
    </xf>
    <xf numFmtId="0" fontId="2" fillId="0" borderId="1"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2" fillId="0" borderId="5" xfId="0" applyFont="1" applyBorder="1" applyAlignment="1" applyProtection="1">
      <alignment vertical="center" wrapText="1"/>
      <protection locked="0"/>
    </xf>
    <xf numFmtId="0" fontId="2" fillId="2" borderId="5"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10" xfId="0" applyFont="1" applyBorder="1" applyAlignment="1" applyProtection="1">
      <alignment vertical="center" wrapText="1"/>
      <protection locked="0"/>
    </xf>
    <xf numFmtId="0" fontId="2" fillId="2" borderId="10"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4" fillId="0" borderId="10" xfId="0" applyFont="1" applyBorder="1" applyAlignment="1" applyProtection="1">
      <alignment vertical="center" wrapText="1"/>
      <protection locked="0"/>
    </xf>
    <xf numFmtId="0" fontId="4" fillId="0" borderId="10" xfId="0" applyFont="1" applyBorder="1" applyAlignment="1" applyProtection="1">
      <alignment horizontal="center" vertical="center" wrapText="1"/>
      <protection locked="0"/>
    </xf>
    <xf numFmtId="0" fontId="6" fillId="0" borderId="12" xfId="0" applyFont="1" applyBorder="1" applyAlignment="1" applyProtection="1">
      <alignment vertical="center" wrapText="1"/>
      <protection locked="0"/>
    </xf>
    <xf numFmtId="0" fontId="6" fillId="2" borderId="12"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xf>
    <xf numFmtId="0" fontId="6" fillId="0" borderId="12" xfId="0" applyFont="1" applyBorder="1" applyAlignment="1" applyProtection="1">
      <alignment horizontal="center" vertical="center" wrapText="1"/>
      <protection locked="0"/>
    </xf>
    <xf numFmtId="0" fontId="3" fillId="0" borderId="10" xfId="0" applyFont="1" applyBorder="1" applyAlignment="1" applyProtection="1">
      <alignment vertical="center" wrapText="1"/>
      <protection locked="0"/>
    </xf>
    <xf numFmtId="0" fontId="4" fillId="2" borderId="10" xfId="0" applyFont="1" applyFill="1" applyBorder="1" applyAlignment="1" applyProtection="1">
      <alignment horizontal="center" vertical="center" wrapText="1"/>
    </xf>
    <xf numFmtId="0" fontId="4" fillId="3" borderId="10" xfId="0" applyFont="1" applyFill="1" applyBorder="1" applyAlignment="1" applyProtection="1">
      <alignment horizontal="center" vertical="center" wrapText="1"/>
      <protection locked="0"/>
    </xf>
    <xf numFmtId="0" fontId="3" fillId="0" borderId="14" xfId="0" applyFont="1" applyBorder="1" applyAlignment="1" applyProtection="1">
      <alignment vertical="center" wrapText="1"/>
      <protection locked="0"/>
    </xf>
    <xf numFmtId="0" fontId="4" fillId="2" borderId="14"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4" fillId="3" borderId="14" xfId="0" applyFont="1" applyFill="1" applyBorder="1" applyAlignment="1" applyProtection="1">
      <alignment horizontal="center" vertical="center" wrapText="1"/>
      <protection locked="0"/>
    </xf>
    <xf numFmtId="0" fontId="4" fillId="0" borderId="14" xfId="0" applyFont="1" applyBorder="1" applyAlignment="1" applyProtection="1">
      <alignment vertical="center" wrapText="1"/>
      <protection locked="0"/>
    </xf>
    <xf numFmtId="0" fontId="4" fillId="0" borderId="14" xfId="0" applyFont="1" applyBorder="1" applyAlignment="1" applyProtection="1">
      <alignment horizontal="center" vertical="center" wrapText="1"/>
      <protection locked="0"/>
    </xf>
    <xf numFmtId="0" fontId="3" fillId="0" borderId="18" xfId="0" applyFont="1" applyBorder="1" applyAlignment="1" applyProtection="1">
      <alignment vertical="center" wrapText="1"/>
      <protection locked="0"/>
    </xf>
    <xf numFmtId="0" fontId="4" fillId="2" borderId="18" xfId="0" applyFont="1" applyFill="1" applyBorder="1" applyAlignment="1" applyProtection="1">
      <alignment horizontal="center" vertical="center" wrapText="1"/>
    </xf>
    <xf numFmtId="0" fontId="4" fillId="0" borderId="18" xfId="0" applyFont="1" applyFill="1" applyBorder="1" applyAlignment="1" applyProtection="1">
      <alignment horizontal="center" vertical="center" wrapText="1"/>
    </xf>
    <xf numFmtId="0" fontId="4" fillId="3" borderId="18" xfId="0" applyFont="1" applyFill="1" applyBorder="1" applyAlignment="1" applyProtection="1">
      <alignment horizontal="center" vertical="center" wrapText="1"/>
      <protection locked="0"/>
    </xf>
    <xf numFmtId="0" fontId="4" fillId="0" borderId="18" xfId="0" applyFont="1" applyBorder="1" applyAlignment="1" applyProtection="1">
      <alignment vertical="center" wrapText="1"/>
      <protection locked="0"/>
    </xf>
    <xf numFmtId="0" fontId="4" fillId="0" borderId="18" xfId="0" applyFont="1" applyBorder="1" applyAlignment="1" applyProtection="1">
      <alignment horizontal="center" vertical="center" wrapText="1"/>
      <protection locked="0"/>
    </xf>
    <xf numFmtId="0" fontId="4" fillId="0" borderId="6" xfId="0" applyFont="1" applyBorder="1" applyAlignment="1" applyProtection="1">
      <alignment vertical="center" wrapText="1"/>
      <protection locked="0"/>
    </xf>
    <xf numFmtId="0" fontId="3" fillId="0" borderId="5" xfId="0" applyFont="1" applyBorder="1" applyAlignment="1" applyProtection="1">
      <alignment vertical="center" wrapText="1"/>
      <protection locked="0"/>
    </xf>
    <xf numFmtId="9" fontId="4" fillId="3" borderId="5" xfId="1"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xf>
    <xf numFmtId="0" fontId="4" fillId="0" borderId="5" xfId="0" applyFont="1" applyBorder="1" applyAlignment="1" applyProtection="1">
      <alignment vertical="center" wrapText="1"/>
      <protection locked="0"/>
    </xf>
    <xf numFmtId="0" fontId="4" fillId="0" borderId="5"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4" fillId="3" borderId="5"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0" borderId="3" xfId="0" applyFont="1" applyBorder="1" applyAlignment="1" applyProtection="1">
      <alignment vertical="center" wrapText="1"/>
      <protection locked="0"/>
    </xf>
    <xf numFmtId="0" fontId="4" fillId="0" borderId="6"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9" fontId="4" fillId="3" borderId="6" xfId="1" applyFont="1" applyFill="1" applyBorder="1" applyAlignment="1" applyProtection="1">
      <alignment horizontal="center" vertical="center" wrapText="1"/>
      <protection locked="0"/>
    </xf>
    <xf numFmtId="9" fontId="4" fillId="3" borderId="3" xfId="1" applyFont="1" applyFill="1" applyBorder="1" applyAlignment="1" applyProtection="1">
      <alignment horizontal="center" vertical="center" wrapText="1"/>
      <protection locked="0"/>
    </xf>
    <xf numFmtId="0" fontId="4" fillId="0" borderId="6" xfId="0" applyFont="1" applyFill="1" applyBorder="1" applyAlignment="1" applyProtection="1">
      <alignment horizontal="center" vertical="center" wrapText="1"/>
    </xf>
    <xf numFmtId="0" fontId="4" fillId="0" borderId="19" xfId="0" applyFont="1" applyBorder="1" applyAlignment="1" applyProtection="1">
      <alignment horizontal="center" vertical="center" wrapText="1"/>
      <protection locked="0"/>
    </xf>
    <xf numFmtId="0" fontId="4" fillId="2" borderId="19" xfId="0" applyFont="1" applyFill="1" applyBorder="1" applyAlignment="1" applyProtection="1">
      <alignment horizontal="center" vertical="center" wrapText="1"/>
    </xf>
    <xf numFmtId="9" fontId="4" fillId="3" borderId="19" xfId="1"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xf>
    <xf numFmtId="0" fontId="4" fillId="0" borderId="19" xfId="0" applyFont="1" applyBorder="1" applyAlignment="1" applyProtection="1">
      <alignment vertical="center" wrapText="1"/>
      <protection locked="0"/>
    </xf>
    <xf numFmtId="0" fontId="2" fillId="0" borderId="10" xfId="0" applyFont="1" applyBorder="1" applyAlignment="1" applyProtection="1">
      <alignment horizontal="center" vertical="center" wrapText="1"/>
      <protection locked="0"/>
    </xf>
    <xf numFmtId="0" fontId="3" fillId="0" borderId="16" xfId="0" applyFont="1" applyBorder="1" applyAlignment="1" applyProtection="1">
      <alignment vertical="center" wrapText="1"/>
      <protection locked="0"/>
    </xf>
    <xf numFmtId="0" fontId="4" fillId="0" borderId="16" xfId="0" applyFont="1" applyFill="1" applyBorder="1" applyAlignment="1" applyProtection="1">
      <alignment horizontal="center" vertical="center" wrapText="1"/>
    </xf>
    <xf numFmtId="0" fontId="4" fillId="3" borderId="16" xfId="0" applyFont="1" applyFill="1" applyBorder="1" applyAlignment="1" applyProtection="1">
      <alignment horizontal="center" vertical="center" wrapText="1"/>
      <protection locked="0"/>
    </xf>
    <xf numFmtId="0" fontId="4" fillId="0" borderId="16" xfId="0" applyFont="1" applyBorder="1" applyAlignment="1" applyProtection="1">
      <alignment vertical="center" wrapText="1"/>
      <protection locked="0"/>
    </xf>
    <xf numFmtId="0" fontId="4" fillId="0" borderId="16"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xf>
    <xf numFmtId="0" fontId="6" fillId="2" borderId="16" xfId="0" applyFont="1" applyFill="1" applyBorder="1" applyAlignment="1" applyProtection="1">
      <alignment horizontal="center" vertical="center" wrapText="1"/>
    </xf>
    <xf numFmtId="0" fontId="3" fillId="0" borderId="12" xfId="0" applyFont="1" applyBorder="1" applyAlignment="1" applyProtection="1">
      <alignment vertical="center" wrapText="1"/>
      <protection locked="0"/>
    </xf>
    <xf numFmtId="0" fontId="3" fillId="2" borderId="12" xfId="0" applyFont="1" applyFill="1" applyBorder="1" applyAlignment="1" applyProtection="1">
      <alignment horizontal="center" vertical="center" wrapText="1"/>
    </xf>
    <xf numFmtId="0" fontId="3" fillId="0" borderId="13" xfId="0" applyFont="1" applyBorder="1" applyAlignment="1" applyProtection="1">
      <alignment horizontal="center" vertical="center" wrapText="1"/>
      <protection locked="0"/>
    </xf>
    <xf numFmtId="0" fontId="2" fillId="2" borderId="14"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9" fontId="4" fillId="3" borderId="16" xfId="1"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xf>
    <xf numFmtId="9" fontId="4" fillId="3" borderId="18" xfId="1"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xf>
    <xf numFmtId="0" fontId="3" fillId="0" borderId="21" xfId="0" applyFont="1" applyBorder="1" applyAlignment="1" applyProtection="1">
      <alignment vertical="center" wrapText="1"/>
      <protection locked="0"/>
    </xf>
    <xf numFmtId="0" fontId="2" fillId="2" borderId="21" xfId="0" applyFont="1" applyFill="1" applyBorder="1" applyAlignment="1" applyProtection="1">
      <alignment horizontal="center" vertical="center" wrapText="1"/>
    </xf>
    <xf numFmtId="9" fontId="4" fillId="3" borderId="21" xfId="1" applyFont="1" applyFill="1" applyBorder="1" applyAlignment="1" applyProtection="1">
      <alignment horizontal="center" vertical="center" wrapText="1"/>
      <protection locked="0"/>
    </xf>
    <xf numFmtId="0" fontId="4" fillId="0" borderId="21" xfId="0" applyFont="1" applyFill="1" applyBorder="1" applyAlignment="1" applyProtection="1">
      <alignment horizontal="center" vertical="center" wrapText="1"/>
    </xf>
    <xf numFmtId="0" fontId="4" fillId="0" borderId="21" xfId="0" applyFont="1" applyBorder="1" applyAlignment="1" applyProtection="1">
      <alignment vertical="center" wrapText="1"/>
      <protection locked="0"/>
    </xf>
    <xf numFmtId="0" fontId="4" fillId="0" borderId="21" xfId="0" applyFont="1" applyBorder="1" applyAlignment="1" applyProtection="1">
      <alignment horizontal="center" vertical="center" wrapText="1"/>
      <protection locked="0"/>
    </xf>
    <xf numFmtId="0" fontId="2" fillId="0" borderId="4" xfId="0" applyFont="1" applyBorder="1" applyAlignment="1" applyProtection="1">
      <alignment vertical="center" wrapText="1"/>
      <protection locked="0"/>
    </xf>
    <xf numFmtId="0" fontId="2" fillId="2" borderId="4" xfId="0" applyFont="1" applyFill="1" applyBorder="1" applyAlignment="1" applyProtection="1">
      <alignment horizontal="center" vertical="center" wrapText="1"/>
    </xf>
    <xf numFmtId="0" fontId="4" fillId="0" borderId="4" xfId="0" applyFont="1" applyBorder="1" applyAlignment="1" applyProtection="1">
      <alignment vertical="center" wrapText="1"/>
      <protection locked="0"/>
    </xf>
    <xf numFmtId="0" fontId="4" fillId="0" borderId="4" xfId="0" applyFont="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xf>
    <xf numFmtId="0" fontId="3" fillId="0" borderId="10"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xf>
    <xf numFmtId="0" fontId="6" fillId="2" borderId="18" xfId="0" applyFont="1" applyFill="1" applyBorder="1" applyAlignment="1" applyProtection="1">
      <alignment horizontal="center" vertical="center" wrapText="1"/>
    </xf>
    <xf numFmtId="0" fontId="3" fillId="0" borderId="18" xfId="0" applyFont="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xf>
    <xf numFmtId="0" fontId="3" fillId="0" borderId="22" xfId="0" applyFont="1" applyBorder="1" applyAlignment="1" applyProtection="1">
      <alignment horizontal="center" vertical="center" wrapText="1"/>
      <protection locked="0"/>
    </xf>
    <xf numFmtId="0" fontId="6" fillId="2" borderId="22" xfId="0" applyFont="1" applyFill="1" applyBorder="1" applyAlignment="1" applyProtection="1">
      <alignment horizontal="center" vertical="center" wrapText="1"/>
    </xf>
    <xf numFmtId="9" fontId="4" fillId="3" borderId="22" xfId="1" applyFont="1" applyFill="1" applyBorder="1" applyAlignment="1" applyProtection="1">
      <alignment horizontal="center" vertical="center" wrapText="1"/>
      <protection locked="0"/>
    </xf>
    <xf numFmtId="0" fontId="4" fillId="0" borderId="22" xfId="0" applyFont="1" applyFill="1" applyBorder="1" applyAlignment="1" applyProtection="1">
      <alignment horizontal="center" vertical="center" wrapText="1"/>
    </xf>
    <xf numFmtId="0" fontId="2" fillId="0" borderId="12" xfId="0" applyFont="1" applyBorder="1" applyAlignment="1" applyProtection="1">
      <alignment vertical="center" wrapText="1"/>
      <protection locked="0"/>
    </xf>
    <xf numFmtId="0" fontId="2" fillId="2" borderId="12"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12" xfId="0" applyFont="1" applyBorder="1" applyAlignment="1" applyProtection="1">
      <alignment horizontal="center" vertical="center" wrapText="1"/>
      <protection locked="0"/>
    </xf>
    <xf numFmtId="0" fontId="2" fillId="2" borderId="23" xfId="0" applyFont="1" applyFill="1" applyBorder="1" applyAlignment="1" applyProtection="1">
      <alignment horizontal="center" vertical="center" wrapText="1"/>
    </xf>
    <xf numFmtId="0" fontId="4" fillId="3" borderId="23" xfId="0" applyFont="1" applyFill="1" applyBorder="1" applyAlignment="1" applyProtection="1">
      <alignment horizontal="center" vertical="center" wrapText="1"/>
      <protection locked="0"/>
    </xf>
    <xf numFmtId="0" fontId="4" fillId="0" borderId="23" xfId="0" applyFont="1" applyBorder="1" applyAlignment="1" applyProtection="1">
      <alignment vertical="center" wrapText="1"/>
      <protection locked="0"/>
    </xf>
    <xf numFmtId="0" fontId="4" fillId="0" borderId="23" xfId="0" applyFont="1" applyBorder="1" applyAlignment="1" applyProtection="1">
      <alignment horizontal="center" vertical="center" wrapText="1"/>
      <protection locked="0"/>
    </xf>
    <xf numFmtId="0" fontId="4" fillId="3" borderId="21" xfId="0" applyFont="1" applyFill="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2" fillId="0" borderId="6" xfId="0" applyFont="1" applyBorder="1" applyAlignment="1" applyProtection="1">
      <alignment vertical="center" wrapText="1"/>
      <protection locked="0"/>
    </xf>
    <xf numFmtId="0" fontId="3" fillId="2" borderId="10"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18"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3" fillId="0" borderId="6" xfId="0" applyFont="1" applyBorder="1" applyAlignment="1" applyProtection="1">
      <alignment vertical="center" wrapText="1"/>
      <protection locked="0"/>
    </xf>
    <xf numFmtId="0" fontId="3" fillId="2" borderId="22" xfId="0" applyFont="1" applyFill="1" applyBorder="1" applyAlignment="1" applyProtection="1">
      <alignment horizontal="center" vertical="center" wrapText="1"/>
    </xf>
    <xf numFmtId="0" fontId="3" fillId="2" borderId="21"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9" fontId="4" fillId="3" borderId="13" xfId="1"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xf>
    <xf numFmtId="0" fontId="4" fillId="3" borderId="5" xfId="0" applyNumberFormat="1" applyFont="1" applyFill="1" applyBorder="1" applyAlignment="1" applyProtection="1">
      <alignment horizontal="center" vertical="center" wrapText="1"/>
      <protection locked="0"/>
    </xf>
    <xf numFmtId="0" fontId="4" fillId="3" borderId="12" xfId="0" applyNumberFormat="1" applyFont="1" applyFill="1" applyBorder="1" applyAlignment="1" applyProtection="1">
      <alignment horizontal="center" vertical="center" wrapText="1"/>
      <protection locked="0"/>
    </xf>
    <xf numFmtId="0" fontId="4" fillId="3" borderId="10" xfId="0" applyNumberFormat="1" applyFont="1" applyFill="1" applyBorder="1" applyAlignment="1" applyProtection="1">
      <alignment horizontal="center" vertical="center" wrapText="1"/>
      <protection locked="0"/>
    </xf>
    <xf numFmtId="0" fontId="2" fillId="0" borderId="8" xfId="0" applyFont="1" applyBorder="1" applyAlignment="1" applyProtection="1">
      <alignment vertical="center" wrapText="1"/>
      <protection locked="0"/>
    </xf>
    <xf numFmtId="0" fontId="2" fillId="2" borderId="8" xfId="0"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25" xfId="0" applyFont="1" applyBorder="1" applyAlignment="1" applyProtection="1">
      <alignment vertical="center" wrapText="1"/>
      <protection locked="0"/>
    </xf>
    <xf numFmtId="0" fontId="2" fillId="2" borderId="25" xfId="0" applyFont="1" applyFill="1" applyBorder="1" applyAlignment="1" applyProtection="1">
      <alignment horizontal="center" vertical="center" wrapText="1"/>
    </xf>
    <xf numFmtId="0" fontId="2" fillId="0" borderId="25"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0" borderId="25" xfId="0" applyFont="1" applyBorder="1" applyAlignment="1" applyProtection="1">
      <alignment horizontal="center" vertical="center" wrapText="1"/>
      <protection locked="0"/>
    </xf>
    <xf numFmtId="0" fontId="4" fillId="0" borderId="12" xfId="0" applyFont="1" applyBorder="1" applyAlignment="1" applyProtection="1">
      <alignment vertical="center" wrapText="1"/>
      <protection locked="0"/>
    </xf>
    <xf numFmtId="0" fontId="4" fillId="0" borderId="12"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2" fillId="0" borderId="21" xfId="0" applyFont="1" applyBorder="1" applyAlignment="1" applyProtection="1">
      <alignment vertical="center" wrapText="1"/>
      <protection locked="0"/>
    </xf>
    <xf numFmtId="0" fontId="2" fillId="0" borderId="21" xfId="0" applyFont="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4" fillId="3" borderId="26" xfId="0" applyFont="1" applyFill="1" applyBorder="1" applyAlignment="1" applyProtection="1">
      <alignment horizontal="center" vertical="center" wrapText="1"/>
      <protection locked="0"/>
    </xf>
    <xf numFmtId="0" fontId="2" fillId="0" borderId="16" xfId="0" applyFont="1" applyBorder="1" applyAlignment="1" applyProtection="1">
      <alignment vertical="center" wrapText="1"/>
      <protection locked="0"/>
    </xf>
    <xf numFmtId="0" fontId="2" fillId="0" borderId="16" xfId="0" applyFont="1" applyBorder="1" applyAlignment="1" applyProtection="1">
      <alignment horizontal="center" vertical="center" wrapText="1"/>
      <protection locked="0"/>
    </xf>
    <xf numFmtId="0" fontId="2" fillId="0" borderId="14" xfId="0" applyFont="1" applyBorder="1" applyAlignment="1" applyProtection="1">
      <alignment vertical="center" wrapText="1"/>
      <protection locked="0"/>
    </xf>
    <xf numFmtId="0" fontId="2" fillId="0" borderId="14" xfId="0" applyFont="1" applyBorder="1" applyAlignment="1" applyProtection="1">
      <alignment horizontal="center" vertical="center" wrapText="1"/>
      <protection locked="0"/>
    </xf>
    <xf numFmtId="0" fontId="2" fillId="2" borderId="19" xfId="0" applyFont="1" applyFill="1" applyBorder="1" applyAlignment="1" applyProtection="1">
      <alignment horizontal="center" vertical="center" wrapText="1"/>
    </xf>
    <xf numFmtId="0" fontId="2" fillId="0" borderId="19" xfId="0" applyFont="1" applyBorder="1" applyAlignment="1" applyProtection="1">
      <alignment vertical="center" wrapText="1"/>
      <protection locked="0"/>
    </xf>
    <xf numFmtId="0" fontId="6" fillId="0" borderId="12" xfId="0" applyFont="1" applyFill="1" applyBorder="1" applyAlignment="1" applyProtection="1">
      <alignment vertical="center" wrapText="1"/>
      <protection locked="0"/>
    </xf>
    <xf numFmtId="0" fontId="6" fillId="0" borderId="12"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wrapText="1"/>
    </xf>
    <xf numFmtId="0" fontId="3" fillId="3" borderId="5" xfId="0" applyFont="1" applyFill="1" applyBorder="1" applyAlignment="1" applyProtection="1">
      <alignment horizontal="center" vertical="center" wrapText="1"/>
      <protection locked="0"/>
    </xf>
    <xf numFmtId="0" fontId="3" fillId="0" borderId="26" xfId="0" applyFont="1" applyBorder="1" applyAlignment="1" applyProtection="1">
      <alignment vertical="center" wrapText="1"/>
      <protection locked="0"/>
    </xf>
    <xf numFmtId="0" fontId="3" fillId="2" borderId="26" xfId="0" applyFont="1" applyFill="1" applyBorder="1" applyAlignment="1" applyProtection="1">
      <alignment horizontal="center" vertical="center" wrapText="1"/>
    </xf>
    <xf numFmtId="0" fontId="3" fillId="3" borderId="26" xfId="0" applyFont="1" applyFill="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3" borderId="1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xf>
    <xf numFmtId="0" fontId="4" fillId="2" borderId="21" xfId="0" applyFont="1" applyFill="1" applyBorder="1" applyAlignment="1" applyProtection="1">
      <alignment horizontal="center" vertical="center" wrapText="1"/>
    </xf>
    <xf numFmtId="0" fontId="4" fillId="0" borderId="13" xfId="0" applyFont="1" applyBorder="1" applyAlignment="1" applyProtection="1">
      <alignment horizontal="center" vertical="center" wrapText="1"/>
      <protection locked="0"/>
    </xf>
    <xf numFmtId="9" fontId="4" fillId="3" borderId="14" xfId="1" applyFont="1" applyFill="1" applyBorder="1" applyAlignment="1" applyProtection="1">
      <alignment horizontal="center" vertical="center" wrapText="1"/>
      <protection locked="0"/>
    </xf>
    <xf numFmtId="0" fontId="4" fillId="0" borderId="13" xfId="0" applyFont="1" applyBorder="1" applyAlignment="1" applyProtection="1">
      <alignment vertical="center" wrapText="1"/>
      <protection locked="0"/>
    </xf>
    <xf numFmtId="0" fontId="4" fillId="0" borderId="27" xfId="0" applyFont="1" applyBorder="1" applyAlignment="1" applyProtection="1">
      <alignment horizontal="center" vertical="center" wrapText="1"/>
      <protection locked="0"/>
    </xf>
    <xf numFmtId="0" fontId="4" fillId="0" borderId="28" xfId="0" applyFont="1" applyBorder="1" applyAlignment="1" applyProtection="1">
      <alignment vertical="center" wrapText="1"/>
      <protection locked="0"/>
    </xf>
    <xf numFmtId="0" fontId="4" fillId="2" borderId="28" xfId="0" applyFont="1" applyFill="1" applyBorder="1" applyAlignment="1" applyProtection="1">
      <alignment horizontal="center" vertical="center" wrapText="1"/>
    </xf>
    <xf numFmtId="0" fontId="4" fillId="0" borderId="28" xfId="0" applyFont="1" applyBorder="1" applyAlignment="1" applyProtection="1">
      <alignment horizontal="center" vertical="center" wrapText="1"/>
      <protection locked="0"/>
    </xf>
    <xf numFmtId="0" fontId="4" fillId="0" borderId="25" xfId="0" applyFont="1" applyBorder="1" applyAlignment="1" applyProtection="1">
      <alignment vertical="center" wrapText="1"/>
      <protection locked="0"/>
    </xf>
    <xf numFmtId="0" fontId="4" fillId="0" borderId="25" xfId="0" applyFont="1" applyBorder="1" applyAlignment="1" applyProtection="1">
      <alignment horizontal="center" vertical="center" wrapText="1"/>
      <protection locked="0"/>
    </xf>
    <xf numFmtId="0" fontId="4" fillId="3" borderId="28" xfId="0" applyFont="1" applyFill="1" applyBorder="1" applyAlignment="1" applyProtection="1">
      <alignment horizontal="center" vertical="center" wrapText="1"/>
      <protection locked="0"/>
    </xf>
    <xf numFmtId="0" fontId="2" fillId="2" borderId="28" xfId="0" applyFont="1" applyFill="1" applyBorder="1" applyAlignment="1" applyProtection="1">
      <alignment horizontal="center" vertical="center" wrapText="1"/>
    </xf>
    <xf numFmtId="0" fontId="4" fillId="2" borderId="27" xfId="0" applyFont="1" applyFill="1" applyBorder="1" applyAlignment="1" applyProtection="1">
      <alignment horizontal="center" vertical="center" wrapText="1"/>
    </xf>
    <xf numFmtId="9" fontId="4" fillId="3" borderId="27" xfId="1"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xf>
    <xf numFmtId="0" fontId="4" fillId="2" borderId="26" xfId="0" applyFont="1" applyFill="1" applyBorder="1" applyAlignment="1" applyProtection="1">
      <alignment horizontal="center" vertical="center" wrapText="1"/>
    </xf>
    <xf numFmtId="0" fontId="4" fillId="0" borderId="26" xfId="0" applyFont="1" applyFill="1" applyBorder="1" applyAlignment="1" applyProtection="1">
      <alignment horizontal="center" vertical="center" wrapText="1"/>
    </xf>
    <xf numFmtId="0" fontId="4" fillId="0" borderId="26" xfId="0" applyFont="1" applyBorder="1" applyAlignment="1" applyProtection="1">
      <alignment vertical="center" wrapText="1"/>
      <protection locked="0"/>
    </xf>
    <xf numFmtId="0" fontId="2" fillId="2" borderId="30" xfId="0" applyFont="1" applyFill="1" applyBorder="1" applyAlignment="1" applyProtection="1">
      <alignment horizontal="center" vertical="center" wrapText="1"/>
    </xf>
    <xf numFmtId="0" fontId="4" fillId="3" borderId="30" xfId="0"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9" fontId="4" fillId="3" borderId="10" xfId="1"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6" fillId="4" borderId="12" xfId="0" applyFont="1" applyFill="1" applyBorder="1" applyAlignment="1" applyProtection="1">
      <alignment horizontal="center" vertical="center" wrapText="1"/>
    </xf>
    <xf numFmtId="0" fontId="2" fillId="4" borderId="10" xfId="0" applyFont="1" applyFill="1" applyBorder="1" applyAlignment="1" applyProtection="1">
      <alignment horizontal="center" vertical="center" wrapText="1"/>
    </xf>
    <xf numFmtId="0" fontId="2" fillId="4" borderId="14" xfId="0" applyFont="1" applyFill="1" applyBorder="1" applyAlignment="1" applyProtection="1">
      <alignment horizontal="center" vertical="center" wrapText="1"/>
    </xf>
    <xf numFmtId="0" fontId="2" fillId="4" borderId="17" xfId="0" applyFont="1" applyFill="1" applyBorder="1" applyAlignment="1" applyProtection="1">
      <alignment horizontal="center" vertical="center" wrapText="1"/>
    </xf>
    <xf numFmtId="9" fontId="4" fillId="3" borderId="17" xfId="1"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xf>
    <xf numFmtId="0" fontId="4" fillId="0" borderId="17" xfId="0" applyFont="1" applyBorder="1" applyAlignment="1" applyProtection="1">
      <alignment vertical="center" wrapText="1"/>
      <protection locked="0"/>
    </xf>
    <xf numFmtId="0" fontId="4" fillId="4" borderId="10" xfId="0" applyFont="1" applyFill="1" applyBorder="1" applyAlignment="1" applyProtection="1">
      <alignment horizontal="center" vertical="center" wrapText="1"/>
    </xf>
    <xf numFmtId="0" fontId="4" fillId="4" borderId="14" xfId="0" applyFont="1" applyFill="1" applyBorder="1" applyAlignment="1" applyProtection="1">
      <alignment horizontal="center" vertical="center" wrapText="1"/>
    </xf>
    <xf numFmtId="0" fontId="4" fillId="4" borderId="13" xfId="0" applyFont="1" applyFill="1" applyBorder="1" applyAlignment="1" applyProtection="1">
      <alignment horizontal="center" vertical="center" wrapText="1"/>
    </xf>
    <xf numFmtId="9" fontId="4" fillId="3" borderId="10" xfId="1" applyNumberFormat="1" applyFont="1" applyFill="1" applyBorder="1" applyAlignment="1" applyProtection="1">
      <alignment horizontal="center" vertical="center" wrapText="1"/>
      <protection locked="0"/>
    </xf>
    <xf numFmtId="9" fontId="4" fillId="3" borderId="17" xfId="1" applyNumberFormat="1"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xf>
    <xf numFmtId="0" fontId="2" fillId="0" borderId="1" xfId="0" applyFont="1" applyBorder="1" applyAlignment="1" applyProtection="1">
      <alignment vertical="center" wrapText="1"/>
    </xf>
    <xf numFmtId="0" fontId="2" fillId="0" borderId="8"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5" xfId="0" applyFont="1" applyBorder="1" applyAlignment="1" applyProtection="1">
      <alignment vertical="center" wrapText="1"/>
    </xf>
    <xf numFmtId="0" fontId="2" fillId="0" borderId="6" xfId="0" applyFont="1" applyBorder="1" applyAlignment="1" applyProtection="1">
      <alignment horizontal="center" vertical="center" wrapText="1"/>
    </xf>
    <xf numFmtId="0" fontId="2" fillId="0" borderId="10" xfId="0" applyFont="1" applyBorder="1" applyAlignment="1" applyProtection="1">
      <alignment vertical="center" wrapText="1"/>
    </xf>
    <xf numFmtId="0" fontId="6" fillId="0" borderId="11" xfId="0" applyFont="1" applyBorder="1" applyAlignment="1" applyProtection="1">
      <alignment horizontal="center" vertical="center" wrapText="1"/>
    </xf>
    <xf numFmtId="0" fontId="6" fillId="0" borderId="12" xfId="0" applyFont="1" applyBorder="1" applyAlignment="1" applyProtection="1">
      <alignment vertical="center" wrapText="1"/>
    </xf>
    <xf numFmtId="0" fontId="4" fillId="0" borderId="6" xfId="0" quotePrefix="1" applyFont="1" applyBorder="1" applyAlignment="1" applyProtection="1">
      <alignment horizontal="center" vertical="center" wrapText="1"/>
    </xf>
    <xf numFmtId="0" fontId="3" fillId="0" borderId="10" xfId="0" applyFont="1" applyBorder="1" applyAlignment="1" applyProtection="1">
      <alignment vertical="center" wrapText="1"/>
    </xf>
    <xf numFmtId="0" fontId="4" fillId="0" borderId="13" xfId="0" quotePrefix="1" applyFont="1" applyBorder="1" applyAlignment="1" applyProtection="1">
      <alignment horizontal="center" vertical="center" wrapText="1"/>
    </xf>
    <xf numFmtId="0" fontId="3" fillId="0" borderId="14" xfId="0" applyFont="1" applyBorder="1" applyAlignment="1" applyProtection="1">
      <alignment vertical="center" wrapText="1"/>
    </xf>
    <xf numFmtId="0" fontId="4" fillId="0" borderId="17" xfId="0" quotePrefix="1" applyFont="1" applyBorder="1" applyAlignment="1" applyProtection="1">
      <alignment horizontal="center" vertical="center" wrapText="1"/>
    </xf>
    <xf numFmtId="0" fontId="3" fillId="0" borderId="18" xfId="0" applyFont="1" applyBorder="1" applyAlignment="1" applyProtection="1">
      <alignment vertical="center" wrapText="1"/>
    </xf>
    <xf numFmtId="0" fontId="4" fillId="0" borderId="19" xfId="0" quotePrefix="1" applyFont="1" applyBorder="1" applyAlignment="1" applyProtection="1">
      <alignment horizontal="center" vertical="center" wrapText="1"/>
    </xf>
    <xf numFmtId="0" fontId="3" fillId="0" borderId="19" xfId="0" applyFont="1" applyBorder="1" applyAlignment="1" applyProtection="1">
      <alignment vertical="top" wrapText="1"/>
    </xf>
    <xf numFmtId="0" fontId="4" fillId="0" borderId="3" xfId="0" quotePrefix="1" applyFont="1" applyBorder="1" applyAlignment="1" applyProtection="1">
      <alignment horizontal="center" vertical="center" wrapText="1"/>
    </xf>
    <xf numFmtId="0" fontId="3" fillId="0" borderId="5" xfId="0" applyFont="1" applyBorder="1" applyAlignment="1" applyProtection="1">
      <alignment vertical="center" wrapText="1"/>
    </xf>
    <xf numFmtId="0" fontId="3" fillId="0" borderId="6" xfId="0" quotePrefix="1" applyFont="1" applyBorder="1" applyAlignment="1" applyProtection="1">
      <alignment horizontal="center" vertical="center" wrapText="1"/>
    </xf>
    <xf numFmtId="0" fontId="3" fillId="0" borderId="17" xfId="0" quotePrefix="1" applyFont="1" applyBorder="1" applyAlignment="1" applyProtection="1">
      <alignment horizontal="center" vertical="center" wrapText="1"/>
    </xf>
    <xf numFmtId="0" fontId="3" fillId="0" borderId="15" xfId="0" quotePrefix="1" applyFont="1" applyBorder="1" applyAlignment="1" applyProtection="1">
      <alignment horizontal="center" vertical="center" wrapText="1"/>
    </xf>
    <xf numFmtId="0" fontId="3" fillId="0" borderId="16" xfId="0" applyFont="1" applyBorder="1" applyAlignment="1" applyProtection="1">
      <alignment vertical="center" wrapText="1"/>
    </xf>
    <xf numFmtId="0" fontId="3" fillId="0" borderId="13" xfId="0" quotePrefix="1" applyFont="1" applyBorder="1" applyAlignment="1" applyProtection="1">
      <alignment horizontal="center" vertical="center" wrapText="1"/>
    </xf>
    <xf numFmtId="0" fontId="3" fillId="0" borderId="6" xfId="0" applyFont="1" applyBorder="1" applyAlignment="1" applyProtection="1">
      <alignment vertical="top" wrapText="1"/>
    </xf>
    <xf numFmtId="0" fontId="2" fillId="0" borderId="2" xfId="0" applyFont="1" applyBorder="1" applyAlignment="1" applyProtection="1">
      <alignment horizontal="center" vertical="center" wrapText="1"/>
    </xf>
    <xf numFmtId="0" fontId="2" fillId="0" borderId="4" xfId="0" applyFont="1" applyBorder="1" applyAlignment="1" applyProtection="1">
      <alignment vertical="center" wrapText="1"/>
    </xf>
    <xf numFmtId="0" fontId="3" fillId="0" borderId="22" xfId="0" quotePrefix="1" applyFont="1" applyBorder="1" applyAlignment="1" applyProtection="1">
      <alignment horizontal="center" vertical="center" wrapText="1"/>
    </xf>
    <xf numFmtId="0" fontId="3" fillId="0" borderId="22" xfId="0" applyFont="1" applyBorder="1" applyAlignment="1" applyProtection="1">
      <alignment vertical="top" wrapText="1"/>
    </xf>
    <xf numFmtId="0" fontId="2" fillId="0" borderId="24" xfId="0" applyFont="1" applyBorder="1" applyAlignment="1" applyProtection="1">
      <alignment horizontal="center" vertical="center" wrapText="1"/>
    </xf>
    <xf numFmtId="0" fontId="2" fillId="0" borderId="25" xfId="0" applyFont="1" applyBorder="1" applyAlignment="1" applyProtection="1">
      <alignment vertical="center" wrapText="1"/>
    </xf>
    <xf numFmtId="0" fontId="3" fillId="0" borderId="17" xfId="0" applyFont="1" applyBorder="1" applyAlignment="1" applyProtection="1">
      <alignment vertical="center" wrapText="1"/>
    </xf>
    <xf numFmtId="0" fontId="3" fillId="0" borderId="23" xfId="0" applyFont="1" applyBorder="1" applyAlignment="1" applyProtection="1">
      <alignment vertical="center" wrapText="1"/>
    </xf>
    <xf numFmtId="0" fontId="4" fillId="0" borderId="20" xfId="0" quotePrefix="1" applyFont="1" applyBorder="1" applyAlignment="1" applyProtection="1">
      <alignment horizontal="center" vertical="center" wrapText="1"/>
    </xf>
    <xf numFmtId="0" fontId="3" fillId="0" borderId="21" xfId="0" applyFont="1" applyBorder="1" applyAlignment="1" applyProtection="1">
      <alignment vertical="center" wrapText="1"/>
    </xf>
    <xf numFmtId="0" fontId="3" fillId="0" borderId="20" xfId="0" quotePrefix="1" applyFont="1" applyBorder="1" applyAlignment="1" applyProtection="1">
      <alignment horizontal="center" vertical="center" wrapText="1"/>
    </xf>
    <xf numFmtId="0" fontId="2" fillId="0" borderId="3" xfId="0" quotePrefix="1" applyFont="1" applyBorder="1" applyAlignment="1" applyProtection="1">
      <alignment horizontal="center" vertical="center" wrapText="1"/>
    </xf>
    <xf numFmtId="0" fontId="3" fillId="0" borderId="13" xfId="0" applyFont="1" applyBorder="1" applyAlignment="1" applyProtection="1">
      <alignment vertical="top" wrapText="1"/>
    </xf>
    <xf numFmtId="0" fontId="3" fillId="0" borderId="3" xfId="0" quotePrefix="1" applyFont="1" applyBorder="1" applyAlignment="1" applyProtection="1">
      <alignment horizontal="center" vertical="center" wrapText="1"/>
    </xf>
    <xf numFmtId="0" fontId="2" fillId="0" borderId="8" xfId="0" applyFont="1" applyBorder="1" applyAlignment="1" applyProtection="1">
      <alignment vertical="center" wrapText="1"/>
    </xf>
    <xf numFmtId="0" fontId="3" fillId="0" borderId="10" xfId="0" applyFont="1" applyBorder="1" applyAlignment="1" applyProtection="1">
      <alignment horizontal="justify" vertical="center" wrapText="1"/>
    </xf>
    <xf numFmtId="0" fontId="3" fillId="0" borderId="11" xfId="0" quotePrefix="1" applyFont="1" applyBorder="1" applyAlignment="1" applyProtection="1">
      <alignment horizontal="center" vertical="center" wrapText="1"/>
    </xf>
    <xf numFmtId="0" fontId="3" fillId="0" borderId="12" xfId="0" applyFont="1" applyBorder="1" applyAlignment="1" applyProtection="1">
      <alignment horizontal="justify" vertical="center" wrapText="1"/>
    </xf>
    <xf numFmtId="0" fontId="3" fillId="0" borderId="5" xfId="0" applyFont="1" applyBorder="1" applyAlignment="1" applyProtection="1">
      <alignment horizontal="justify" vertical="center" wrapText="1"/>
    </xf>
    <xf numFmtId="0" fontId="6" fillId="0" borderId="6" xfId="0" applyFont="1" applyBorder="1" applyAlignment="1" applyProtection="1">
      <alignment horizontal="center" vertical="center" wrapText="1"/>
    </xf>
    <xf numFmtId="0" fontId="4" fillId="0" borderId="10" xfId="0" applyFont="1" applyBorder="1" applyAlignment="1" applyProtection="1">
      <alignment vertical="center" wrapText="1"/>
    </xf>
    <xf numFmtId="0" fontId="2" fillId="0" borderId="6" xfId="0" quotePrefix="1" applyFont="1" applyBorder="1" applyAlignment="1" applyProtection="1">
      <alignment horizontal="center" vertical="center" wrapText="1"/>
    </xf>
    <xf numFmtId="0" fontId="2" fillId="0" borderId="20" xfId="0" quotePrefix="1" applyFont="1" applyBorder="1" applyAlignment="1" applyProtection="1">
      <alignment horizontal="center" vertical="center" wrapText="1"/>
    </xf>
    <xf numFmtId="0" fontId="2" fillId="0" borderId="15" xfId="0" quotePrefix="1" applyFont="1" applyBorder="1" applyAlignment="1" applyProtection="1">
      <alignment horizontal="center" vertical="center" wrapText="1"/>
    </xf>
    <xf numFmtId="0" fontId="6" fillId="0" borderId="12" xfId="0" applyFont="1" applyBorder="1" applyAlignment="1" applyProtection="1">
      <alignment horizontal="justify" vertical="center" wrapText="1"/>
    </xf>
    <xf numFmtId="0" fontId="3" fillId="0" borderId="23" xfId="0" applyFont="1" applyBorder="1" applyAlignment="1" applyProtection="1">
      <alignment horizontal="justify" vertical="center" wrapText="1"/>
    </xf>
    <xf numFmtId="0" fontId="3" fillId="0" borderId="19" xfId="0" applyFont="1" applyBorder="1" applyAlignment="1" applyProtection="1">
      <alignment horizontal="justify" vertical="top" wrapText="1"/>
    </xf>
    <xf numFmtId="0" fontId="6" fillId="0" borderId="12" xfId="0" applyFont="1" applyFill="1" applyBorder="1" applyAlignment="1" applyProtection="1">
      <alignment vertical="center" wrapText="1"/>
    </xf>
    <xf numFmtId="0" fontId="4" fillId="0" borderId="15" xfId="0" quotePrefix="1" applyFont="1" applyBorder="1" applyAlignment="1" applyProtection="1">
      <alignment horizontal="center" vertical="center" wrapText="1"/>
    </xf>
    <xf numFmtId="0" fontId="3" fillId="0" borderId="26" xfId="0" applyFont="1" applyBorder="1" applyAlignment="1" applyProtection="1">
      <alignment vertical="center" wrapText="1"/>
    </xf>
    <xf numFmtId="0" fontId="4" fillId="0" borderId="27" xfId="0" quotePrefix="1" applyFont="1" applyBorder="1" applyAlignment="1" applyProtection="1">
      <alignment horizontal="center" vertical="center" wrapText="1"/>
    </xf>
    <xf numFmtId="0" fontId="3" fillId="0" borderId="28" xfId="0" applyFont="1" applyBorder="1" applyAlignment="1" applyProtection="1">
      <alignment vertical="center" wrapText="1"/>
    </xf>
    <xf numFmtId="0" fontId="2" fillId="0" borderId="27" xfId="0" quotePrefix="1" applyFont="1" applyBorder="1" applyAlignment="1" applyProtection="1">
      <alignment horizontal="center" vertical="center" wrapText="1"/>
    </xf>
    <xf numFmtId="0" fontId="2" fillId="0" borderId="17" xfId="0" quotePrefix="1" applyFont="1" applyBorder="1" applyAlignment="1" applyProtection="1">
      <alignment horizontal="center" vertical="center" wrapText="1"/>
    </xf>
    <xf numFmtId="0" fontId="3" fillId="0" borderId="27" xfId="0" applyFont="1" applyBorder="1" applyAlignment="1" applyProtection="1">
      <alignment vertical="top" wrapText="1"/>
    </xf>
    <xf numFmtId="0" fontId="4" fillId="0" borderId="22" xfId="0" applyFont="1" applyBorder="1" applyAlignment="1" applyProtection="1">
      <alignment horizontal="center" vertical="center" wrapText="1"/>
    </xf>
    <xf numFmtId="0" fontId="4" fillId="0" borderId="26" xfId="0" applyFont="1" applyBorder="1" applyAlignment="1" applyProtection="1">
      <alignment horizontal="justify" vertical="center" wrapText="1"/>
    </xf>
    <xf numFmtId="0" fontId="2" fillId="0" borderId="19" xfId="0" quotePrefix="1" applyFont="1" applyBorder="1" applyAlignment="1" applyProtection="1">
      <alignment horizontal="center" vertical="center" wrapText="1"/>
    </xf>
    <xf numFmtId="0" fontId="2" fillId="0" borderId="29" xfId="0" quotePrefix="1" applyFont="1" applyBorder="1" applyAlignment="1" applyProtection="1">
      <alignment horizontal="center" vertical="center" wrapText="1"/>
    </xf>
    <xf numFmtId="0" fontId="3" fillId="0" borderId="30" xfId="0" applyFont="1" applyBorder="1" applyAlignment="1" applyProtection="1">
      <alignment horizontal="justify" vertical="center" wrapText="1"/>
    </xf>
    <xf numFmtId="0" fontId="2" fillId="0" borderId="27"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17"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0" borderId="12" xfId="0" applyFont="1" applyBorder="1" applyAlignment="1" applyProtection="1">
      <alignment vertical="center" wrapText="1"/>
    </xf>
    <xf numFmtId="0" fontId="4" fillId="0" borderId="26" xfId="0" applyFont="1" applyBorder="1" applyAlignment="1" applyProtection="1">
      <alignment vertical="center" wrapText="1"/>
    </xf>
    <xf numFmtId="0" fontId="3" fillId="0" borderId="13" xfId="0" applyFont="1" applyBorder="1" applyAlignment="1" applyProtection="1">
      <alignment horizontal="justify" vertical="center" wrapText="1"/>
    </xf>
    <xf numFmtId="0" fontId="3" fillId="0" borderId="17" xfId="0" applyFont="1" applyBorder="1" applyAlignment="1" applyProtection="1">
      <alignment horizontal="justify" vertical="top" wrapText="1"/>
    </xf>
    <xf numFmtId="0" fontId="2" fillId="0" borderId="11" xfId="0" applyFont="1" applyBorder="1" applyAlignment="1" applyProtection="1">
      <alignment horizontal="center" vertical="center" wrapText="1"/>
    </xf>
    <xf numFmtId="0" fontId="2" fillId="0" borderId="12" xfId="0" applyFont="1" applyBorder="1" applyAlignment="1" applyProtection="1">
      <alignment vertical="center" wrapText="1"/>
    </xf>
    <xf numFmtId="0" fontId="3" fillId="0" borderId="13" xfId="0" applyFont="1" applyBorder="1" applyAlignment="1" applyProtection="1">
      <alignment horizontal="justify" vertical="top" wrapText="1"/>
    </xf>
    <xf numFmtId="0" fontId="4" fillId="0" borderId="10"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0" fontId="2" fillId="0" borderId="25" xfId="0" applyFont="1" applyFill="1" applyBorder="1" applyAlignment="1" applyProtection="1">
      <alignment horizontal="center" vertical="center" wrapText="1"/>
      <protection locked="0"/>
    </xf>
    <xf numFmtId="0" fontId="4" fillId="0" borderId="23"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4" fillId="0" borderId="21"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9" fontId="2" fillId="0" borderId="10" xfId="1"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2" fillId="0" borderId="21"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3" fillId="0" borderId="26" xfId="0" applyFont="1" applyFill="1" applyBorder="1" applyAlignment="1" applyProtection="1">
      <alignment horizontal="center" vertical="center" wrapText="1"/>
      <protection locked="0"/>
    </xf>
    <xf numFmtId="0" fontId="3" fillId="0" borderId="21" xfId="0" applyFont="1" applyFill="1" applyBorder="1" applyAlignment="1" applyProtection="1">
      <alignment horizontal="center" vertical="center" wrapText="1"/>
      <protection locked="0"/>
    </xf>
    <xf numFmtId="0" fontId="4" fillId="0" borderId="25" xfId="0" applyFont="1" applyFill="1" applyBorder="1" applyAlignment="1" applyProtection="1">
      <alignment horizontal="center" vertical="center" wrapText="1"/>
      <protection locked="0"/>
    </xf>
    <xf numFmtId="0" fontId="4" fillId="0" borderId="28" xfId="0" applyFont="1" applyFill="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7" fillId="0" borderId="3" xfId="0" applyFont="1" applyBorder="1" applyAlignment="1" applyProtection="1">
      <alignment horizontal="center" vertical="center" wrapText="1"/>
    </xf>
    <xf numFmtId="0" fontId="7" fillId="0" borderId="5" xfId="0" applyFont="1" applyBorder="1" applyAlignment="1" applyProtection="1">
      <alignment vertical="center" wrapText="1"/>
    </xf>
    <xf numFmtId="0" fontId="7" fillId="2" borderId="5"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7" fillId="0" borderId="5" xfId="0" applyFont="1" applyBorder="1" applyAlignment="1" applyProtection="1">
      <alignment vertical="center" wrapText="1"/>
      <protection locked="0"/>
    </xf>
    <xf numFmtId="0" fontId="7" fillId="0" borderId="5"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xf>
    <xf numFmtId="0" fontId="7" fillId="0" borderId="10" xfId="0" applyFont="1" applyBorder="1" applyAlignment="1" applyProtection="1">
      <alignment vertical="center" wrapText="1"/>
    </xf>
    <xf numFmtId="0" fontId="7" fillId="2" borderId="10" xfId="0" applyFont="1" applyFill="1" applyBorder="1" applyAlignment="1" applyProtection="1">
      <alignment horizontal="center" vertical="center" wrapText="1"/>
    </xf>
    <xf numFmtId="0" fontId="7" fillId="0" borderId="10"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xf>
    <xf numFmtId="0" fontId="7" fillId="0" borderId="10" xfId="0" applyFont="1" applyBorder="1" applyAlignment="1" applyProtection="1">
      <alignment vertical="center" wrapText="1"/>
      <protection locked="0"/>
    </xf>
    <xf numFmtId="0" fontId="7" fillId="0" borderId="10" xfId="0" applyFont="1" applyBorder="1" applyAlignment="1" applyProtection="1">
      <alignment horizontal="center" vertical="center" wrapText="1"/>
      <protection locked="0"/>
    </xf>
    <xf numFmtId="0" fontId="7" fillId="0" borderId="5" xfId="0" applyFont="1" applyFill="1" applyBorder="1" applyAlignment="1" applyProtection="1">
      <alignment horizontal="center" vertical="center" wrapText="1"/>
      <protection locked="0"/>
    </xf>
    <xf numFmtId="0" fontId="7" fillId="0" borderId="3" xfId="0" applyFont="1" applyBorder="1" applyAlignment="1" applyProtection="1">
      <alignment horizontal="center" vertical="center"/>
    </xf>
    <xf numFmtId="0" fontId="7" fillId="0" borderId="5" xfId="0" applyFont="1" applyBorder="1" applyAlignment="1" applyProtection="1">
      <alignment vertical="center"/>
    </xf>
    <xf numFmtId="0" fontId="7" fillId="2" borderId="5" xfId="0" applyFont="1" applyFill="1" applyBorder="1" applyAlignment="1" applyProtection="1">
      <alignment horizontal="center" vertical="center"/>
    </xf>
    <xf numFmtId="0" fontId="7" fillId="0" borderId="5"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xf>
    <xf numFmtId="0" fontId="7" fillId="0" borderId="5" xfId="0" applyFont="1" applyBorder="1" applyAlignment="1" applyProtection="1">
      <alignment vertical="center"/>
      <protection locked="0"/>
    </xf>
    <xf numFmtId="0" fontId="7" fillId="0" borderId="5" xfId="0" applyFont="1" applyBorder="1" applyAlignment="1" applyProtection="1">
      <alignment horizontal="center" vertical="center"/>
      <protection locked="0"/>
    </xf>
    <xf numFmtId="0" fontId="8" fillId="0" borderId="5" xfId="0" applyFont="1" applyFill="1" applyBorder="1" applyAlignment="1" applyProtection="1">
      <alignment horizontal="center" vertical="center" wrapText="1"/>
      <protection locked="0"/>
    </xf>
    <xf numFmtId="0" fontId="8" fillId="0" borderId="5" xfId="0" applyFont="1" applyBorder="1" applyAlignment="1" applyProtection="1">
      <alignment vertical="center" wrapText="1"/>
      <protection locked="0"/>
    </xf>
    <xf numFmtId="0" fontId="8" fillId="0" borderId="5"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xf>
    <xf numFmtId="0" fontId="7" fillId="0" borderId="8" xfId="0" applyFont="1" applyBorder="1" applyAlignment="1" applyProtection="1">
      <alignment vertical="center" wrapText="1"/>
    </xf>
    <xf numFmtId="0" fontId="7" fillId="2" borderId="8"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center" vertical="center" wrapText="1"/>
    </xf>
    <xf numFmtId="0" fontId="7" fillId="0" borderId="8" xfId="0" applyFont="1" applyBorder="1" applyAlignment="1" applyProtection="1">
      <alignment vertical="center" wrapText="1"/>
      <protection locked="0"/>
    </xf>
    <xf numFmtId="0" fontId="7" fillId="0" borderId="8" xfId="0" applyFont="1" applyBorder="1" applyAlignment="1" applyProtection="1">
      <alignment horizontal="center" vertical="center" wrapText="1"/>
      <protection locked="0"/>
    </xf>
    <xf numFmtId="0" fontId="8" fillId="0" borderId="8" xfId="0" applyFont="1" applyFill="1" applyBorder="1" applyAlignment="1" applyProtection="1">
      <alignment horizontal="center" vertical="center" wrapText="1"/>
      <protection locked="0"/>
    </xf>
    <xf numFmtId="0" fontId="8" fillId="0" borderId="8" xfId="0" applyFont="1" applyBorder="1" applyAlignment="1" applyProtection="1">
      <alignment vertical="center" wrapText="1"/>
      <protection locked="0"/>
    </xf>
    <xf numFmtId="0" fontId="8" fillId="0" borderId="8" xfId="0" applyFont="1" applyBorder="1" applyAlignment="1" applyProtection="1">
      <alignment horizontal="center" vertical="center" wrapText="1"/>
      <protection locked="0"/>
    </xf>
    <xf numFmtId="2" fontId="7" fillId="0" borderId="8" xfId="0" applyNumberFormat="1" applyFont="1" applyFill="1" applyBorder="1" applyAlignment="1" applyProtection="1">
      <alignment horizontal="center" vertical="center" wrapText="1"/>
    </xf>
    <xf numFmtId="0" fontId="3" fillId="0" borderId="22" xfId="0" applyFont="1" applyBorder="1" applyAlignment="1" applyProtection="1">
      <alignment vertical="center" wrapText="1"/>
      <protection locked="0"/>
    </xf>
    <xf numFmtId="0" fontId="3" fillId="0" borderId="13" xfId="0" applyFont="1" applyBorder="1" applyAlignment="1" applyProtection="1">
      <alignment vertical="center" wrapText="1"/>
      <protection locked="0"/>
    </xf>
    <xf numFmtId="0" fontId="3" fillId="0" borderId="20" xfId="0" applyFont="1" applyBorder="1" applyAlignment="1" applyProtection="1">
      <alignment vertical="center" wrapText="1"/>
      <protection locked="0"/>
    </xf>
    <xf numFmtId="0" fontId="2"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7" fillId="0" borderId="7"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19"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0" fontId="2" fillId="0" borderId="0" xfId="0" applyFont="1" applyBorder="1" applyAlignment="1" applyProtection="1">
      <alignment horizontal="center" vertical="center" wrapText="1"/>
      <protection locked="0"/>
    </xf>
    <xf numFmtId="0" fontId="2" fillId="0" borderId="9" xfId="0" applyFont="1" applyBorder="1" applyAlignment="1" applyProtection="1">
      <alignment horizontal="left" vertical="center"/>
      <protection locked="0"/>
    </xf>
  </cellXfs>
  <cellStyles count="2">
    <cellStyle name="Normal" xfId="0" builtinId="0"/>
    <cellStyle name="Per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xdr:col>
      <xdr:colOff>314739</xdr:colOff>
      <xdr:row>17</xdr:row>
      <xdr:rowOff>447275</xdr:rowOff>
    </xdr:from>
    <xdr:ext cx="2762249" cy="504825"/>
    <mc:AlternateContent xmlns:mc="http://schemas.openxmlformats.org/markup-compatibility/2006" xmlns:a14="http://schemas.microsoft.com/office/drawing/2010/main">
      <mc:Choice Requires="a14">
        <xdr:sp macro="" textlink="">
          <xdr:nvSpPr>
            <xdr:cNvPr id="20" name="TextBox 19"/>
            <xdr:cNvSpPr txBox="1"/>
          </xdr:nvSpPr>
          <xdr:spPr>
            <a:xfrm>
              <a:off x="1010478" y="8564232"/>
              <a:ext cx="2762249"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n-US" sz="1400" i="1">
                            <a:solidFill>
                              <a:schemeClr val="tx1"/>
                            </a:solidFill>
                            <a:effectLst/>
                            <a:latin typeface="Cambria Math"/>
                            <a:ea typeface="+mn-ea"/>
                            <a:cs typeface="+mn-cs"/>
                          </a:rPr>
                        </m:ctrlPr>
                      </m:fPr>
                      <m:num>
                        <m:r>
                          <m:rPr>
                            <m:sty m:val="p"/>
                          </m:rPr>
                          <a:rPr lang="en-US" sz="1400">
                            <a:solidFill>
                              <a:schemeClr val="tx1"/>
                            </a:solidFill>
                            <a:effectLst/>
                            <a:latin typeface="Cambria Math"/>
                            <a:ea typeface="+mn-ea"/>
                            <a:cs typeface="+mn-cs"/>
                          </a:rPr>
                          <m:t>T</m:t>
                        </m:r>
                        <m:r>
                          <a:rPr lang="en-US" sz="1400">
                            <a:solidFill>
                              <a:schemeClr val="tx1"/>
                            </a:solidFill>
                            <a:effectLst/>
                            <a:latin typeface="Cambria Math"/>
                            <a:ea typeface="+mn-ea"/>
                            <a:cs typeface="+mn-cs"/>
                          </a:rPr>
                          <m:t>ỷ </m:t>
                        </m:r>
                        <m:r>
                          <m:rPr>
                            <m:sty m:val="p"/>
                          </m:rPr>
                          <a:rPr lang="en-US" sz="1400">
                            <a:solidFill>
                              <a:schemeClr val="tx1"/>
                            </a:solidFill>
                            <a:effectLst/>
                            <a:latin typeface="Cambria Math"/>
                            <a:ea typeface="+mn-ea"/>
                            <a:cs typeface="+mn-cs"/>
                          </a:rPr>
                          <m:t>l</m:t>
                        </m:r>
                        <m:r>
                          <a:rPr lang="en-US" sz="1400">
                            <a:solidFill>
                              <a:schemeClr val="tx1"/>
                            </a:solidFill>
                            <a:effectLst/>
                            <a:latin typeface="Cambria Math"/>
                            <a:ea typeface="+mn-ea"/>
                            <a:cs typeface="+mn-cs"/>
                          </a:rPr>
                          <m:t>ệ % </m:t>
                        </m:r>
                        <m:r>
                          <m:rPr>
                            <m:sty m:val="p"/>
                          </m:rPr>
                          <a:rPr lang="en-US" sz="1400">
                            <a:solidFill>
                              <a:schemeClr val="tx1"/>
                            </a:solidFill>
                            <a:effectLst/>
                            <a:latin typeface="Cambria Math"/>
                            <a:ea typeface="+mn-ea"/>
                            <a:cs typeface="+mn-cs"/>
                          </a:rPr>
                          <m:t>k</m:t>
                        </m:r>
                        <m:r>
                          <a:rPr lang="en-US" sz="1400">
                            <a:solidFill>
                              <a:schemeClr val="tx1"/>
                            </a:solidFill>
                            <a:effectLst/>
                            <a:latin typeface="Cambria Math"/>
                            <a:ea typeface="+mn-ea"/>
                            <a:cs typeface="+mn-cs"/>
                          </a:rPr>
                          <m:t>ế </m:t>
                        </m:r>
                        <m:r>
                          <m:rPr>
                            <m:sty m:val="p"/>
                          </m:rPr>
                          <a:rPr lang="en-US" sz="1400">
                            <a:solidFill>
                              <a:schemeClr val="tx1"/>
                            </a:solidFill>
                            <a:effectLst/>
                            <a:latin typeface="Cambria Math"/>
                            <a:ea typeface="+mn-ea"/>
                            <a:cs typeface="+mn-cs"/>
                          </a:rPr>
                          <m:t>ho</m:t>
                        </m:r>
                        <m:r>
                          <a:rPr lang="en-US" sz="1400" b="0" i="0">
                            <a:solidFill>
                              <a:schemeClr val="tx1"/>
                            </a:solidFill>
                            <a:effectLst/>
                            <a:latin typeface="Cambria Math"/>
                            <a:ea typeface="+mn-ea"/>
                            <a:cs typeface="+mn-cs"/>
                          </a:rPr>
                          <m:t>ạ</m:t>
                        </m:r>
                        <m:r>
                          <m:rPr>
                            <m:sty m:val="p"/>
                          </m:rPr>
                          <a:rPr lang="en-US" sz="1400">
                            <a:solidFill>
                              <a:schemeClr val="tx1"/>
                            </a:solidFill>
                            <a:effectLst/>
                            <a:latin typeface="Cambria Math"/>
                            <a:ea typeface="+mn-ea"/>
                            <a:cs typeface="+mn-cs"/>
                          </a:rPr>
                          <m:t>ch</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ho</m:t>
                        </m:r>
                        <m:r>
                          <a:rPr lang="en-US" sz="1400">
                            <a:solidFill>
                              <a:schemeClr val="tx1"/>
                            </a:solidFill>
                            <a:effectLst/>
                            <a:latin typeface="Cambria Math"/>
                            <a:ea typeface="+mn-ea"/>
                            <a:cs typeface="+mn-cs"/>
                          </a:rPr>
                          <m:t>à</m:t>
                        </m:r>
                        <m:r>
                          <m:rPr>
                            <m:sty m:val="p"/>
                          </m:rPr>
                          <a:rPr lang="en-US" sz="1400">
                            <a:solidFill>
                              <a:schemeClr val="tx1"/>
                            </a:solidFill>
                            <a:effectLst/>
                            <a:latin typeface="Cambria Math"/>
                            <a:ea typeface="+mn-ea"/>
                            <a:cs typeface="+mn-cs"/>
                          </a:rPr>
                          <m:t>n</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th</m:t>
                        </m:r>
                        <m:r>
                          <a:rPr lang="en-US" sz="1400">
                            <a:solidFill>
                              <a:schemeClr val="tx1"/>
                            </a:solidFill>
                            <a:effectLst/>
                            <a:latin typeface="Cambria Math"/>
                            <a:ea typeface="+mn-ea"/>
                            <a:cs typeface="+mn-cs"/>
                          </a:rPr>
                          <m:t>à</m:t>
                        </m:r>
                        <m:r>
                          <m:rPr>
                            <m:sty m:val="p"/>
                          </m:rPr>
                          <a:rPr lang="en-US" sz="1400">
                            <a:solidFill>
                              <a:schemeClr val="tx1"/>
                            </a:solidFill>
                            <a:effectLst/>
                            <a:latin typeface="Cambria Math"/>
                            <a:ea typeface="+mn-ea"/>
                            <a:cs typeface="+mn-cs"/>
                          </a:rPr>
                          <m:t>nh</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x</m:t>
                        </m:r>
                        <m:r>
                          <a:rPr lang="en-US" sz="1400">
                            <a:solidFill>
                              <a:schemeClr val="tx1"/>
                            </a:solidFill>
                            <a:effectLst/>
                            <a:latin typeface="Cambria Math"/>
                            <a:ea typeface="+mn-ea"/>
                            <a:cs typeface="+mn-cs"/>
                          </a:rPr>
                          <m:t> 1,0</m:t>
                        </m:r>
                      </m:num>
                      <m:den>
                        <m:r>
                          <a:rPr lang="en-US" sz="1400">
                            <a:solidFill>
                              <a:schemeClr val="tx1"/>
                            </a:solidFill>
                            <a:effectLst/>
                            <a:latin typeface="Cambria Math"/>
                            <a:ea typeface="+mn-ea"/>
                            <a:cs typeface="+mn-cs"/>
                          </a:rPr>
                          <m:t>100%</m:t>
                        </m:r>
                      </m:den>
                    </m:f>
                  </m:oMath>
                </m:oMathPara>
              </a14:m>
              <a:endParaRPr lang="en-US" sz="1400">
                <a:latin typeface="Times New Roman" pitchFamily="18" charset="0"/>
                <a:cs typeface="Times New Roman" pitchFamily="18" charset="0"/>
              </a:endParaRPr>
            </a:p>
          </xdr:txBody>
        </xdr:sp>
      </mc:Choice>
      <mc:Fallback xmlns="">
        <xdr:sp macro="" textlink="">
          <xdr:nvSpPr>
            <xdr:cNvPr id="20" name="TextBox 19"/>
            <xdr:cNvSpPr txBox="1"/>
          </xdr:nvSpPr>
          <xdr:spPr>
            <a:xfrm>
              <a:off x="1010478" y="8564232"/>
              <a:ext cx="2762249"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400" i="0">
                  <a:solidFill>
                    <a:schemeClr val="tx1"/>
                  </a:solidFill>
                  <a:effectLst/>
                  <a:latin typeface="Cambria Math"/>
                  <a:ea typeface="+mn-ea"/>
                  <a:cs typeface="+mn-cs"/>
                </a:rPr>
                <a:t>(Tỷ lệ % kế ho</a:t>
              </a:r>
              <a:r>
                <a:rPr lang="en-US" sz="1400" b="0" i="0">
                  <a:solidFill>
                    <a:schemeClr val="tx1"/>
                  </a:solidFill>
                  <a:effectLst/>
                  <a:latin typeface="Cambria Math"/>
                  <a:ea typeface="+mn-ea"/>
                  <a:cs typeface="+mn-cs"/>
                </a:rPr>
                <a:t>ạ</a:t>
              </a:r>
              <a:r>
                <a:rPr lang="en-US" sz="1400" i="0">
                  <a:solidFill>
                    <a:schemeClr val="tx1"/>
                  </a:solidFill>
                  <a:effectLst/>
                  <a:latin typeface="Cambria Math"/>
                  <a:ea typeface="+mn-ea"/>
                  <a:cs typeface="+mn-cs"/>
                </a:rPr>
                <a:t>ch hoàn thành x 1,0)/(100%)</a:t>
              </a:r>
              <a:endParaRPr lang="en-US" sz="1400">
                <a:latin typeface="Times New Roman" pitchFamily="18" charset="0"/>
                <a:cs typeface="Times New Roman" pitchFamily="18" charset="0"/>
              </a:endParaRPr>
            </a:p>
          </xdr:txBody>
        </xdr:sp>
      </mc:Fallback>
    </mc:AlternateContent>
    <xdr:clientData/>
  </xdr:oneCellAnchor>
  <xdr:oneCellAnchor>
    <xdr:from>
      <xdr:col>2</xdr:col>
      <xdr:colOff>306458</xdr:colOff>
      <xdr:row>35</xdr:row>
      <xdr:rowOff>422411</xdr:rowOff>
    </xdr:from>
    <xdr:ext cx="2762249" cy="504825"/>
    <mc:AlternateContent xmlns:mc="http://schemas.openxmlformats.org/markup-compatibility/2006" xmlns:a14="http://schemas.microsoft.com/office/drawing/2010/main">
      <mc:Choice Requires="a14">
        <xdr:sp macro="" textlink="">
          <xdr:nvSpPr>
            <xdr:cNvPr id="21" name="TextBox 20"/>
            <xdr:cNvSpPr txBox="1"/>
          </xdr:nvSpPr>
          <xdr:spPr>
            <a:xfrm>
              <a:off x="1002197" y="14999802"/>
              <a:ext cx="2762249"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n-US" sz="1400" i="1">
                            <a:solidFill>
                              <a:schemeClr val="tx1"/>
                            </a:solidFill>
                            <a:effectLst/>
                            <a:latin typeface="Cambria Math"/>
                            <a:ea typeface="+mn-ea"/>
                            <a:cs typeface="+mn-cs"/>
                          </a:rPr>
                        </m:ctrlPr>
                      </m:fPr>
                      <m:num>
                        <m:r>
                          <m:rPr>
                            <m:sty m:val="p"/>
                          </m:rPr>
                          <a:rPr lang="en-US" sz="1400">
                            <a:solidFill>
                              <a:schemeClr val="tx1"/>
                            </a:solidFill>
                            <a:effectLst/>
                            <a:latin typeface="Cambria Math"/>
                            <a:ea typeface="+mn-ea"/>
                            <a:cs typeface="+mn-cs"/>
                          </a:rPr>
                          <m:t>T</m:t>
                        </m:r>
                        <m:r>
                          <a:rPr lang="en-US" sz="1400">
                            <a:solidFill>
                              <a:schemeClr val="tx1"/>
                            </a:solidFill>
                            <a:effectLst/>
                            <a:latin typeface="Cambria Math"/>
                            <a:ea typeface="+mn-ea"/>
                            <a:cs typeface="+mn-cs"/>
                          </a:rPr>
                          <m:t>ỷ </m:t>
                        </m:r>
                        <m:r>
                          <m:rPr>
                            <m:sty m:val="p"/>
                          </m:rPr>
                          <a:rPr lang="en-US" sz="1400">
                            <a:solidFill>
                              <a:schemeClr val="tx1"/>
                            </a:solidFill>
                            <a:effectLst/>
                            <a:latin typeface="Cambria Math"/>
                            <a:ea typeface="+mn-ea"/>
                            <a:cs typeface="+mn-cs"/>
                          </a:rPr>
                          <m:t>l</m:t>
                        </m:r>
                        <m:r>
                          <a:rPr lang="en-US" sz="1400">
                            <a:solidFill>
                              <a:schemeClr val="tx1"/>
                            </a:solidFill>
                            <a:effectLst/>
                            <a:latin typeface="Cambria Math"/>
                            <a:ea typeface="+mn-ea"/>
                            <a:cs typeface="+mn-cs"/>
                          </a:rPr>
                          <m:t>ệ % </m:t>
                        </m:r>
                        <m:r>
                          <m:rPr>
                            <m:sty m:val="p"/>
                          </m:rPr>
                          <a:rPr lang="en-US" sz="1400">
                            <a:solidFill>
                              <a:schemeClr val="tx1"/>
                            </a:solidFill>
                            <a:effectLst/>
                            <a:latin typeface="Cambria Math"/>
                            <a:ea typeface="+mn-ea"/>
                            <a:cs typeface="+mn-cs"/>
                          </a:rPr>
                          <m:t>k</m:t>
                        </m:r>
                        <m:r>
                          <a:rPr lang="en-US" sz="1400">
                            <a:solidFill>
                              <a:schemeClr val="tx1"/>
                            </a:solidFill>
                            <a:effectLst/>
                            <a:latin typeface="Cambria Math"/>
                            <a:ea typeface="+mn-ea"/>
                            <a:cs typeface="+mn-cs"/>
                          </a:rPr>
                          <m:t>ế </m:t>
                        </m:r>
                        <m:r>
                          <m:rPr>
                            <m:sty m:val="p"/>
                          </m:rPr>
                          <a:rPr lang="en-US" sz="1400">
                            <a:solidFill>
                              <a:schemeClr val="tx1"/>
                            </a:solidFill>
                            <a:effectLst/>
                            <a:latin typeface="Cambria Math"/>
                            <a:ea typeface="+mn-ea"/>
                            <a:cs typeface="+mn-cs"/>
                          </a:rPr>
                          <m:t>ho</m:t>
                        </m:r>
                        <m:r>
                          <a:rPr lang="en-US" sz="1400" b="0" i="0">
                            <a:solidFill>
                              <a:schemeClr val="tx1"/>
                            </a:solidFill>
                            <a:effectLst/>
                            <a:latin typeface="Cambria Math"/>
                            <a:ea typeface="+mn-ea"/>
                            <a:cs typeface="+mn-cs"/>
                          </a:rPr>
                          <m:t>ạ</m:t>
                        </m:r>
                        <m:r>
                          <m:rPr>
                            <m:sty m:val="p"/>
                          </m:rPr>
                          <a:rPr lang="en-US" sz="1400">
                            <a:solidFill>
                              <a:schemeClr val="tx1"/>
                            </a:solidFill>
                            <a:effectLst/>
                            <a:latin typeface="Cambria Math"/>
                            <a:ea typeface="+mn-ea"/>
                            <a:cs typeface="+mn-cs"/>
                          </a:rPr>
                          <m:t>ch</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ho</m:t>
                        </m:r>
                        <m:r>
                          <a:rPr lang="en-US" sz="1400">
                            <a:solidFill>
                              <a:schemeClr val="tx1"/>
                            </a:solidFill>
                            <a:effectLst/>
                            <a:latin typeface="Cambria Math"/>
                            <a:ea typeface="+mn-ea"/>
                            <a:cs typeface="+mn-cs"/>
                          </a:rPr>
                          <m:t>à</m:t>
                        </m:r>
                        <m:r>
                          <m:rPr>
                            <m:sty m:val="p"/>
                          </m:rPr>
                          <a:rPr lang="en-US" sz="1400">
                            <a:solidFill>
                              <a:schemeClr val="tx1"/>
                            </a:solidFill>
                            <a:effectLst/>
                            <a:latin typeface="Cambria Math"/>
                            <a:ea typeface="+mn-ea"/>
                            <a:cs typeface="+mn-cs"/>
                          </a:rPr>
                          <m:t>n</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th</m:t>
                        </m:r>
                        <m:r>
                          <a:rPr lang="en-US" sz="1400">
                            <a:solidFill>
                              <a:schemeClr val="tx1"/>
                            </a:solidFill>
                            <a:effectLst/>
                            <a:latin typeface="Cambria Math"/>
                            <a:ea typeface="+mn-ea"/>
                            <a:cs typeface="+mn-cs"/>
                          </a:rPr>
                          <m:t>à</m:t>
                        </m:r>
                        <m:r>
                          <m:rPr>
                            <m:sty m:val="p"/>
                          </m:rPr>
                          <a:rPr lang="en-US" sz="1400">
                            <a:solidFill>
                              <a:schemeClr val="tx1"/>
                            </a:solidFill>
                            <a:effectLst/>
                            <a:latin typeface="Cambria Math"/>
                            <a:ea typeface="+mn-ea"/>
                            <a:cs typeface="+mn-cs"/>
                          </a:rPr>
                          <m:t>nh</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x</m:t>
                        </m:r>
                        <m:r>
                          <a:rPr lang="en-US" sz="1400">
                            <a:solidFill>
                              <a:schemeClr val="tx1"/>
                            </a:solidFill>
                            <a:effectLst/>
                            <a:latin typeface="Cambria Math"/>
                            <a:ea typeface="+mn-ea"/>
                            <a:cs typeface="+mn-cs"/>
                          </a:rPr>
                          <m:t> 1,0</m:t>
                        </m:r>
                      </m:num>
                      <m:den>
                        <m:r>
                          <a:rPr lang="en-US" sz="1400">
                            <a:solidFill>
                              <a:schemeClr val="tx1"/>
                            </a:solidFill>
                            <a:effectLst/>
                            <a:latin typeface="Cambria Math"/>
                            <a:ea typeface="+mn-ea"/>
                            <a:cs typeface="+mn-cs"/>
                          </a:rPr>
                          <m:t>100%</m:t>
                        </m:r>
                      </m:den>
                    </m:f>
                  </m:oMath>
                </m:oMathPara>
              </a14:m>
              <a:endParaRPr lang="en-US" sz="1400">
                <a:latin typeface="Times New Roman" pitchFamily="18" charset="0"/>
                <a:cs typeface="Times New Roman" pitchFamily="18" charset="0"/>
              </a:endParaRPr>
            </a:p>
          </xdr:txBody>
        </xdr:sp>
      </mc:Choice>
      <mc:Fallback xmlns="">
        <xdr:sp macro="" textlink="">
          <xdr:nvSpPr>
            <xdr:cNvPr id="21" name="TextBox 20"/>
            <xdr:cNvSpPr txBox="1"/>
          </xdr:nvSpPr>
          <xdr:spPr>
            <a:xfrm>
              <a:off x="1002197" y="14999802"/>
              <a:ext cx="2762249"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400" i="0">
                  <a:solidFill>
                    <a:schemeClr val="tx1"/>
                  </a:solidFill>
                  <a:effectLst/>
                  <a:latin typeface="Cambria Math"/>
                  <a:ea typeface="+mn-ea"/>
                  <a:cs typeface="+mn-cs"/>
                </a:rPr>
                <a:t>(Tỷ lệ % kế ho</a:t>
              </a:r>
              <a:r>
                <a:rPr lang="en-US" sz="1400" b="0" i="0">
                  <a:solidFill>
                    <a:schemeClr val="tx1"/>
                  </a:solidFill>
                  <a:effectLst/>
                  <a:latin typeface="Cambria Math"/>
                  <a:ea typeface="+mn-ea"/>
                  <a:cs typeface="+mn-cs"/>
                </a:rPr>
                <a:t>ạ</a:t>
              </a:r>
              <a:r>
                <a:rPr lang="en-US" sz="1400" i="0">
                  <a:solidFill>
                    <a:schemeClr val="tx1"/>
                  </a:solidFill>
                  <a:effectLst/>
                  <a:latin typeface="Cambria Math"/>
                  <a:ea typeface="+mn-ea"/>
                  <a:cs typeface="+mn-cs"/>
                </a:rPr>
                <a:t>ch hoàn thành x 1,0)/(100%)</a:t>
              </a:r>
              <a:endParaRPr lang="en-US" sz="1400">
                <a:latin typeface="Times New Roman" pitchFamily="18" charset="0"/>
                <a:cs typeface="Times New Roman" pitchFamily="18" charset="0"/>
              </a:endParaRPr>
            </a:p>
          </xdr:txBody>
        </xdr:sp>
      </mc:Fallback>
    </mc:AlternateContent>
    <xdr:clientData/>
  </xdr:oneCellAnchor>
  <xdr:oneCellAnchor>
    <xdr:from>
      <xdr:col>2</xdr:col>
      <xdr:colOff>389301</xdr:colOff>
      <xdr:row>38</xdr:row>
      <xdr:rowOff>662640</xdr:rowOff>
    </xdr:from>
    <xdr:ext cx="2762249" cy="504825"/>
    <mc:AlternateContent xmlns:mc="http://schemas.openxmlformats.org/markup-compatibility/2006" xmlns:a14="http://schemas.microsoft.com/office/drawing/2010/main">
      <mc:Choice Requires="a14">
        <xdr:sp macro="" textlink="">
          <xdr:nvSpPr>
            <xdr:cNvPr id="22" name="TextBox 21"/>
            <xdr:cNvSpPr txBox="1"/>
          </xdr:nvSpPr>
          <xdr:spPr>
            <a:xfrm>
              <a:off x="1085040" y="16896553"/>
              <a:ext cx="2762249"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n-US" sz="1400" i="1">
                            <a:solidFill>
                              <a:schemeClr val="tx1"/>
                            </a:solidFill>
                            <a:effectLst/>
                            <a:latin typeface="Cambria Math"/>
                            <a:ea typeface="+mn-ea"/>
                            <a:cs typeface="+mn-cs"/>
                          </a:rPr>
                        </m:ctrlPr>
                      </m:fPr>
                      <m:num>
                        <m:r>
                          <m:rPr>
                            <m:sty m:val="p"/>
                          </m:rPr>
                          <a:rPr lang="en-US" sz="1400">
                            <a:solidFill>
                              <a:schemeClr val="tx1"/>
                            </a:solidFill>
                            <a:effectLst/>
                            <a:latin typeface="Cambria Math"/>
                            <a:ea typeface="+mn-ea"/>
                            <a:cs typeface="+mn-cs"/>
                          </a:rPr>
                          <m:t>T</m:t>
                        </m:r>
                        <m:r>
                          <a:rPr lang="en-US" sz="1400">
                            <a:solidFill>
                              <a:schemeClr val="tx1"/>
                            </a:solidFill>
                            <a:effectLst/>
                            <a:latin typeface="Cambria Math"/>
                            <a:ea typeface="+mn-ea"/>
                            <a:cs typeface="+mn-cs"/>
                          </a:rPr>
                          <m:t>ỷ </m:t>
                        </m:r>
                        <m:r>
                          <m:rPr>
                            <m:sty m:val="p"/>
                          </m:rPr>
                          <a:rPr lang="en-US" sz="1400">
                            <a:solidFill>
                              <a:schemeClr val="tx1"/>
                            </a:solidFill>
                            <a:effectLst/>
                            <a:latin typeface="Cambria Math"/>
                            <a:ea typeface="+mn-ea"/>
                            <a:cs typeface="+mn-cs"/>
                          </a:rPr>
                          <m:t>l</m:t>
                        </m:r>
                        <m:r>
                          <a:rPr lang="en-US" sz="1400">
                            <a:solidFill>
                              <a:schemeClr val="tx1"/>
                            </a:solidFill>
                            <a:effectLst/>
                            <a:latin typeface="Cambria Math"/>
                            <a:ea typeface="+mn-ea"/>
                            <a:cs typeface="+mn-cs"/>
                          </a:rPr>
                          <m:t>ệ % </m:t>
                        </m:r>
                        <m:r>
                          <m:rPr>
                            <m:sty m:val="p"/>
                          </m:rPr>
                          <a:rPr lang="en-US" sz="1400">
                            <a:solidFill>
                              <a:schemeClr val="tx1"/>
                            </a:solidFill>
                            <a:effectLst/>
                            <a:latin typeface="Cambria Math"/>
                            <a:ea typeface="+mn-ea"/>
                            <a:cs typeface="+mn-cs"/>
                          </a:rPr>
                          <m:t>k</m:t>
                        </m:r>
                        <m:r>
                          <a:rPr lang="en-US" sz="1400">
                            <a:solidFill>
                              <a:schemeClr val="tx1"/>
                            </a:solidFill>
                            <a:effectLst/>
                            <a:latin typeface="Cambria Math"/>
                            <a:ea typeface="+mn-ea"/>
                            <a:cs typeface="+mn-cs"/>
                          </a:rPr>
                          <m:t>ế </m:t>
                        </m:r>
                        <m:r>
                          <m:rPr>
                            <m:sty m:val="p"/>
                          </m:rPr>
                          <a:rPr lang="en-US" sz="1400">
                            <a:solidFill>
                              <a:schemeClr val="tx1"/>
                            </a:solidFill>
                            <a:effectLst/>
                            <a:latin typeface="Cambria Math"/>
                            <a:ea typeface="+mn-ea"/>
                            <a:cs typeface="+mn-cs"/>
                          </a:rPr>
                          <m:t>ho</m:t>
                        </m:r>
                        <m:r>
                          <a:rPr lang="en-US" sz="1400" b="0" i="0">
                            <a:solidFill>
                              <a:schemeClr val="tx1"/>
                            </a:solidFill>
                            <a:effectLst/>
                            <a:latin typeface="Cambria Math"/>
                            <a:ea typeface="+mn-ea"/>
                            <a:cs typeface="+mn-cs"/>
                          </a:rPr>
                          <m:t>ạ</m:t>
                        </m:r>
                        <m:r>
                          <m:rPr>
                            <m:sty m:val="p"/>
                          </m:rPr>
                          <a:rPr lang="en-US" sz="1400">
                            <a:solidFill>
                              <a:schemeClr val="tx1"/>
                            </a:solidFill>
                            <a:effectLst/>
                            <a:latin typeface="Cambria Math"/>
                            <a:ea typeface="+mn-ea"/>
                            <a:cs typeface="+mn-cs"/>
                          </a:rPr>
                          <m:t>ch</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ho</m:t>
                        </m:r>
                        <m:r>
                          <a:rPr lang="en-US" sz="1400">
                            <a:solidFill>
                              <a:schemeClr val="tx1"/>
                            </a:solidFill>
                            <a:effectLst/>
                            <a:latin typeface="Cambria Math"/>
                            <a:ea typeface="+mn-ea"/>
                            <a:cs typeface="+mn-cs"/>
                          </a:rPr>
                          <m:t>à</m:t>
                        </m:r>
                        <m:r>
                          <m:rPr>
                            <m:sty m:val="p"/>
                          </m:rPr>
                          <a:rPr lang="en-US" sz="1400">
                            <a:solidFill>
                              <a:schemeClr val="tx1"/>
                            </a:solidFill>
                            <a:effectLst/>
                            <a:latin typeface="Cambria Math"/>
                            <a:ea typeface="+mn-ea"/>
                            <a:cs typeface="+mn-cs"/>
                          </a:rPr>
                          <m:t>n</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th</m:t>
                        </m:r>
                        <m:r>
                          <a:rPr lang="en-US" sz="1400">
                            <a:solidFill>
                              <a:schemeClr val="tx1"/>
                            </a:solidFill>
                            <a:effectLst/>
                            <a:latin typeface="Cambria Math"/>
                            <a:ea typeface="+mn-ea"/>
                            <a:cs typeface="+mn-cs"/>
                          </a:rPr>
                          <m:t>à</m:t>
                        </m:r>
                        <m:r>
                          <m:rPr>
                            <m:sty m:val="p"/>
                          </m:rPr>
                          <a:rPr lang="en-US" sz="1400">
                            <a:solidFill>
                              <a:schemeClr val="tx1"/>
                            </a:solidFill>
                            <a:effectLst/>
                            <a:latin typeface="Cambria Math"/>
                            <a:ea typeface="+mn-ea"/>
                            <a:cs typeface="+mn-cs"/>
                          </a:rPr>
                          <m:t>nh</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x</m:t>
                        </m:r>
                        <m:r>
                          <a:rPr lang="en-US" sz="1400">
                            <a:solidFill>
                              <a:schemeClr val="tx1"/>
                            </a:solidFill>
                            <a:effectLst/>
                            <a:latin typeface="Cambria Math"/>
                            <a:ea typeface="+mn-ea"/>
                            <a:cs typeface="+mn-cs"/>
                          </a:rPr>
                          <m:t> 1,0</m:t>
                        </m:r>
                      </m:num>
                      <m:den>
                        <m:r>
                          <a:rPr lang="en-US" sz="1400">
                            <a:solidFill>
                              <a:schemeClr val="tx1"/>
                            </a:solidFill>
                            <a:effectLst/>
                            <a:latin typeface="Cambria Math"/>
                            <a:ea typeface="+mn-ea"/>
                            <a:cs typeface="+mn-cs"/>
                          </a:rPr>
                          <m:t>100%</m:t>
                        </m:r>
                      </m:den>
                    </m:f>
                  </m:oMath>
                </m:oMathPara>
              </a14:m>
              <a:endParaRPr lang="en-US" sz="1400">
                <a:latin typeface="Times New Roman" pitchFamily="18" charset="0"/>
                <a:cs typeface="Times New Roman" pitchFamily="18" charset="0"/>
              </a:endParaRPr>
            </a:p>
          </xdr:txBody>
        </xdr:sp>
      </mc:Choice>
      <mc:Fallback xmlns="">
        <xdr:sp macro="" textlink="">
          <xdr:nvSpPr>
            <xdr:cNvPr id="22" name="TextBox 21"/>
            <xdr:cNvSpPr txBox="1"/>
          </xdr:nvSpPr>
          <xdr:spPr>
            <a:xfrm>
              <a:off x="1085040" y="16896553"/>
              <a:ext cx="2762249"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400" i="0">
                  <a:solidFill>
                    <a:schemeClr val="tx1"/>
                  </a:solidFill>
                  <a:effectLst/>
                  <a:latin typeface="Cambria Math"/>
                  <a:ea typeface="+mn-ea"/>
                  <a:cs typeface="+mn-cs"/>
                </a:rPr>
                <a:t>(Tỷ lệ % kế ho</a:t>
              </a:r>
              <a:r>
                <a:rPr lang="en-US" sz="1400" b="0" i="0">
                  <a:solidFill>
                    <a:schemeClr val="tx1"/>
                  </a:solidFill>
                  <a:effectLst/>
                  <a:latin typeface="Cambria Math"/>
                  <a:ea typeface="+mn-ea"/>
                  <a:cs typeface="+mn-cs"/>
                </a:rPr>
                <a:t>ạ</a:t>
              </a:r>
              <a:r>
                <a:rPr lang="en-US" sz="1400" i="0">
                  <a:solidFill>
                    <a:schemeClr val="tx1"/>
                  </a:solidFill>
                  <a:effectLst/>
                  <a:latin typeface="Cambria Math"/>
                  <a:ea typeface="+mn-ea"/>
                  <a:cs typeface="+mn-cs"/>
                </a:rPr>
                <a:t>ch hoàn thành x 1,0)/(100%)</a:t>
              </a:r>
              <a:endParaRPr lang="en-US" sz="1400">
                <a:latin typeface="Times New Roman" pitchFamily="18" charset="0"/>
                <a:cs typeface="Times New Roman" pitchFamily="18" charset="0"/>
              </a:endParaRPr>
            </a:p>
          </xdr:txBody>
        </xdr:sp>
      </mc:Fallback>
    </mc:AlternateContent>
    <xdr:clientData/>
  </xdr:oneCellAnchor>
  <xdr:oneCellAnchor>
    <xdr:from>
      <xdr:col>2</xdr:col>
      <xdr:colOff>397584</xdr:colOff>
      <xdr:row>45</xdr:row>
      <xdr:rowOff>397584</xdr:rowOff>
    </xdr:from>
    <xdr:ext cx="2762249" cy="504825"/>
    <mc:AlternateContent xmlns:mc="http://schemas.openxmlformats.org/markup-compatibility/2006" xmlns:a14="http://schemas.microsoft.com/office/drawing/2010/main">
      <mc:Choice Requires="a14">
        <xdr:sp macro="" textlink="">
          <xdr:nvSpPr>
            <xdr:cNvPr id="23" name="TextBox 22"/>
            <xdr:cNvSpPr txBox="1"/>
          </xdr:nvSpPr>
          <xdr:spPr>
            <a:xfrm>
              <a:off x="1093323" y="19886562"/>
              <a:ext cx="2762249"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n-US" sz="1400" i="1">
                            <a:solidFill>
                              <a:schemeClr val="tx1"/>
                            </a:solidFill>
                            <a:effectLst/>
                            <a:latin typeface="Cambria Math"/>
                            <a:ea typeface="+mn-ea"/>
                            <a:cs typeface="+mn-cs"/>
                          </a:rPr>
                        </m:ctrlPr>
                      </m:fPr>
                      <m:num>
                        <m:r>
                          <m:rPr>
                            <m:sty m:val="p"/>
                          </m:rPr>
                          <a:rPr lang="en-US" sz="1400">
                            <a:solidFill>
                              <a:schemeClr val="tx1"/>
                            </a:solidFill>
                            <a:effectLst/>
                            <a:latin typeface="Cambria Math"/>
                            <a:ea typeface="+mn-ea"/>
                            <a:cs typeface="+mn-cs"/>
                          </a:rPr>
                          <m:t>T</m:t>
                        </m:r>
                        <m:r>
                          <a:rPr lang="en-US" sz="1400">
                            <a:solidFill>
                              <a:schemeClr val="tx1"/>
                            </a:solidFill>
                            <a:effectLst/>
                            <a:latin typeface="Cambria Math"/>
                            <a:ea typeface="+mn-ea"/>
                            <a:cs typeface="+mn-cs"/>
                          </a:rPr>
                          <m:t>ỷ </m:t>
                        </m:r>
                        <m:r>
                          <m:rPr>
                            <m:sty m:val="p"/>
                          </m:rPr>
                          <a:rPr lang="en-US" sz="1400">
                            <a:solidFill>
                              <a:schemeClr val="tx1"/>
                            </a:solidFill>
                            <a:effectLst/>
                            <a:latin typeface="Cambria Math"/>
                            <a:ea typeface="+mn-ea"/>
                            <a:cs typeface="+mn-cs"/>
                          </a:rPr>
                          <m:t>l</m:t>
                        </m:r>
                        <m:r>
                          <a:rPr lang="en-US" sz="1400">
                            <a:solidFill>
                              <a:schemeClr val="tx1"/>
                            </a:solidFill>
                            <a:effectLst/>
                            <a:latin typeface="Cambria Math"/>
                            <a:ea typeface="+mn-ea"/>
                            <a:cs typeface="+mn-cs"/>
                          </a:rPr>
                          <m:t>ệ % </m:t>
                        </m:r>
                        <m:r>
                          <m:rPr>
                            <m:sty m:val="p"/>
                          </m:rPr>
                          <a:rPr lang="en-US" sz="1400">
                            <a:solidFill>
                              <a:schemeClr val="tx1"/>
                            </a:solidFill>
                            <a:effectLst/>
                            <a:latin typeface="Cambria Math"/>
                            <a:ea typeface="+mn-ea"/>
                            <a:cs typeface="+mn-cs"/>
                          </a:rPr>
                          <m:t>k</m:t>
                        </m:r>
                        <m:r>
                          <a:rPr lang="en-US" sz="1400">
                            <a:solidFill>
                              <a:schemeClr val="tx1"/>
                            </a:solidFill>
                            <a:effectLst/>
                            <a:latin typeface="Cambria Math"/>
                            <a:ea typeface="+mn-ea"/>
                            <a:cs typeface="+mn-cs"/>
                          </a:rPr>
                          <m:t>ế </m:t>
                        </m:r>
                        <m:r>
                          <m:rPr>
                            <m:sty m:val="p"/>
                          </m:rPr>
                          <a:rPr lang="en-US" sz="1400">
                            <a:solidFill>
                              <a:schemeClr val="tx1"/>
                            </a:solidFill>
                            <a:effectLst/>
                            <a:latin typeface="Cambria Math"/>
                            <a:ea typeface="+mn-ea"/>
                            <a:cs typeface="+mn-cs"/>
                          </a:rPr>
                          <m:t>ho</m:t>
                        </m:r>
                        <m:r>
                          <a:rPr lang="en-US" sz="1400" b="0" i="0">
                            <a:solidFill>
                              <a:schemeClr val="tx1"/>
                            </a:solidFill>
                            <a:effectLst/>
                            <a:latin typeface="Cambria Math"/>
                            <a:ea typeface="+mn-ea"/>
                            <a:cs typeface="+mn-cs"/>
                          </a:rPr>
                          <m:t>ạ</m:t>
                        </m:r>
                        <m:r>
                          <m:rPr>
                            <m:sty m:val="p"/>
                          </m:rPr>
                          <a:rPr lang="en-US" sz="1400">
                            <a:solidFill>
                              <a:schemeClr val="tx1"/>
                            </a:solidFill>
                            <a:effectLst/>
                            <a:latin typeface="Cambria Math"/>
                            <a:ea typeface="+mn-ea"/>
                            <a:cs typeface="+mn-cs"/>
                          </a:rPr>
                          <m:t>ch</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ho</m:t>
                        </m:r>
                        <m:r>
                          <a:rPr lang="en-US" sz="1400">
                            <a:solidFill>
                              <a:schemeClr val="tx1"/>
                            </a:solidFill>
                            <a:effectLst/>
                            <a:latin typeface="Cambria Math"/>
                            <a:ea typeface="+mn-ea"/>
                            <a:cs typeface="+mn-cs"/>
                          </a:rPr>
                          <m:t>à</m:t>
                        </m:r>
                        <m:r>
                          <m:rPr>
                            <m:sty m:val="p"/>
                          </m:rPr>
                          <a:rPr lang="en-US" sz="1400">
                            <a:solidFill>
                              <a:schemeClr val="tx1"/>
                            </a:solidFill>
                            <a:effectLst/>
                            <a:latin typeface="Cambria Math"/>
                            <a:ea typeface="+mn-ea"/>
                            <a:cs typeface="+mn-cs"/>
                          </a:rPr>
                          <m:t>n</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th</m:t>
                        </m:r>
                        <m:r>
                          <a:rPr lang="en-US" sz="1400">
                            <a:solidFill>
                              <a:schemeClr val="tx1"/>
                            </a:solidFill>
                            <a:effectLst/>
                            <a:latin typeface="Cambria Math"/>
                            <a:ea typeface="+mn-ea"/>
                            <a:cs typeface="+mn-cs"/>
                          </a:rPr>
                          <m:t>à</m:t>
                        </m:r>
                        <m:r>
                          <m:rPr>
                            <m:sty m:val="p"/>
                          </m:rPr>
                          <a:rPr lang="en-US" sz="1400">
                            <a:solidFill>
                              <a:schemeClr val="tx1"/>
                            </a:solidFill>
                            <a:effectLst/>
                            <a:latin typeface="Cambria Math"/>
                            <a:ea typeface="+mn-ea"/>
                            <a:cs typeface="+mn-cs"/>
                          </a:rPr>
                          <m:t>nh</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x</m:t>
                        </m:r>
                        <m:r>
                          <a:rPr lang="en-US" sz="1400">
                            <a:solidFill>
                              <a:schemeClr val="tx1"/>
                            </a:solidFill>
                            <a:effectLst/>
                            <a:latin typeface="Cambria Math"/>
                            <a:ea typeface="+mn-ea"/>
                            <a:cs typeface="+mn-cs"/>
                          </a:rPr>
                          <m:t> 1,0</m:t>
                        </m:r>
                      </m:num>
                      <m:den>
                        <m:r>
                          <a:rPr lang="en-US" sz="1400">
                            <a:solidFill>
                              <a:schemeClr val="tx1"/>
                            </a:solidFill>
                            <a:effectLst/>
                            <a:latin typeface="Cambria Math"/>
                            <a:ea typeface="+mn-ea"/>
                            <a:cs typeface="+mn-cs"/>
                          </a:rPr>
                          <m:t>100%</m:t>
                        </m:r>
                      </m:den>
                    </m:f>
                  </m:oMath>
                </m:oMathPara>
              </a14:m>
              <a:endParaRPr lang="en-US" sz="1400">
                <a:latin typeface="Times New Roman" pitchFamily="18" charset="0"/>
                <a:cs typeface="Times New Roman" pitchFamily="18" charset="0"/>
              </a:endParaRPr>
            </a:p>
          </xdr:txBody>
        </xdr:sp>
      </mc:Choice>
      <mc:Fallback xmlns="">
        <xdr:sp macro="" textlink="">
          <xdr:nvSpPr>
            <xdr:cNvPr id="23" name="TextBox 22"/>
            <xdr:cNvSpPr txBox="1"/>
          </xdr:nvSpPr>
          <xdr:spPr>
            <a:xfrm>
              <a:off x="1093323" y="19886562"/>
              <a:ext cx="2762249"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400" i="0">
                  <a:solidFill>
                    <a:schemeClr val="tx1"/>
                  </a:solidFill>
                  <a:effectLst/>
                  <a:latin typeface="Cambria Math"/>
                  <a:ea typeface="+mn-ea"/>
                  <a:cs typeface="+mn-cs"/>
                </a:rPr>
                <a:t>(Tỷ lệ % kế ho</a:t>
              </a:r>
              <a:r>
                <a:rPr lang="en-US" sz="1400" b="0" i="0">
                  <a:solidFill>
                    <a:schemeClr val="tx1"/>
                  </a:solidFill>
                  <a:effectLst/>
                  <a:latin typeface="Cambria Math"/>
                  <a:ea typeface="+mn-ea"/>
                  <a:cs typeface="+mn-cs"/>
                </a:rPr>
                <a:t>ạ</a:t>
              </a:r>
              <a:r>
                <a:rPr lang="en-US" sz="1400" i="0">
                  <a:solidFill>
                    <a:schemeClr val="tx1"/>
                  </a:solidFill>
                  <a:effectLst/>
                  <a:latin typeface="Cambria Math"/>
                  <a:ea typeface="+mn-ea"/>
                  <a:cs typeface="+mn-cs"/>
                </a:rPr>
                <a:t>ch hoàn thành x 1,0)/(100%)</a:t>
              </a:r>
              <a:endParaRPr lang="en-US" sz="1400">
                <a:latin typeface="Times New Roman" pitchFamily="18" charset="0"/>
                <a:cs typeface="Times New Roman" pitchFamily="18" charset="0"/>
              </a:endParaRPr>
            </a:p>
          </xdr:txBody>
        </xdr:sp>
      </mc:Fallback>
    </mc:AlternateContent>
    <xdr:clientData/>
  </xdr:oneCellAnchor>
  <xdr:oneCellAnchor>
    <xdr:from>
      <xdr:col>2</xdr:col>
      <xdr:colOff>770281</xdr:colOff>
      <xdr:row>62</xdr:row>
      <xdr:rowOff>687453</xdr:rowOff>
    </xdr:from>
    <xdr:ext cx="2762249" cy="504825"/>
    <mc:AlternateContent xmlns:mc="http://schemas.openxmlformats.org/markup-compatibility/2006" xmlns:a14="http://schemas.microsoft.com/office/drawing/2010/main">
      <mc:Choice Requires="a14">
        <xdr:sp macro="" textlink="">
          <xdr:nvSpPr>
            <xdr:cNvPr id="24" name="TextBox 23"/>
            <xdr:cNvSpPr txBox="1"/>
          </xdr:nvSpPr>
          <xdr:spPr>
            <a:xfrm>
              <a:off x="1466020" y="26247583"/>
              <a:ext cx="2762249"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n-US" sz="1400" i="1">
                            <a:solidFill>
                              <a:schemeClr val="tx1"/>
                            </a:solidFill>
                            <a:effectLst/>
                            <a:latin typeface="Cambria Math"/>
                            <a:ea typeface="+mn-ea"/>
                            <a:cs typeface="+mn-cs"/>
                          </a:rPr>
                        </m:ctrlPr>
                      </m:fPr>
                      <m:num>
                        <m:r>
                          <m:rPr>
                            <m:sty m:val="p"/>
                          </m:rPr>
                          <a:rPr lang="en-US" sz="1400">
                            <a:solidFill>
                              <a:schemeClr val="tx1"/>
                            </a:solidFill>
                            <a:effectLst/>
                            <a:latin typeface="Cambria Math"/>
                            <a:ea typeface="+mn-ea"/>
                            <a:cs typeface="+mn-cs"/>
                          </a:rPr>
                          <m:t>T</m:t>
                        </m:r>
                        <m:r>
                          <a:rPr lang="en-US" sz="1400">
                            <a:solidFill>
                              <a:schemeClr val="tx1"/>
                            </a:solidFill>
                            <a:effectLst/>
                            <a:latin typeface="Cambria Math"/>
                            <a:ea typeface="+mn-ea"/>
                            <a:cs typeface="+mn-cs"/>
                          </a:rPr>
                          <m:t>ỷ </m:t>
                        </m:r>
                        <m:r>
                          <m:rPr>
                            <m:sty m:val="p"/>
                          </m:rPr>
                          <a:rPr lang="en-US" sz="1400">
                            <a:solidFill>
                              <a:schemeClr val="tx1"/>
                            </a:solidFill>
                            <a:effectLst/>
                            <a:latin typeface="Cambria Math"/>
                            <a:ea typeface="+mn-ea"/>
                            <a:cs typeface="+mn-cs"/>
                          </a:rPr>
                          <m:t>l</m:t>
                        </m:r>
                        <m:r>
                          <a:rPr lang="en-US" sz="1400">
                            <a:solidFill>
                              <a:schemeClr val="tx1"/>
                            </a:solidFill>
                            <a:effectLst/>
                            <a:latin typeface="Cambria Math"/>
                            <a:ea typeface="+mn-ea"/>
                            <a:cs typeface="+mn-cs"/>
                          </a:rPr>
                          <m:t>ệ % </m:t>
                        </m:r>
                        <m:r>
                          <m:rPr>
                            <m:sty m:val="p"/>
                          </m:rPr>
                          <a:rPr lang="en-US" sz="1400">
                            <a:solidFill>
                              <a:schemeClr val="tx1"/>
                            </a:solidFill>
                            <a:effectLst/>
                            <a:latin typeface="Cambria Math"/>
                            <a:ea typeface="+mn-ea"/>
                            <a:cs typeface="+mn-cs"/>
                          </a:rPr>
                          <m:t>k</m:t>
                        </m:r>
                        <m:r>
                          <a:rPr lang="en-US" sz="1400">
                            <a:solidFill>
                              <a:schemeClr val="tx1"/>
                            </a:solidFill>
                            <a:effectLst/>
                            <a:latin typeface="Cambria Math"/>
                            <a:ea typeface="+mn-ea"/>
                            <a:cs typeface="+mn-cs"/>
                          </a:rPr>
                          <m:t>ế </m:t>
                        </m:r>
                        <m:r>
                          <m:rPr>
                            <m:sty m:val="p"/>
                          </m:rPr>
                          <a:rPr lang="en-US" sz="1400">
                            <a:solidFill>
                              <a:schemeClr val="tx1"/>
                            </a:solidFill>
                            <a:effectLst/>
                            <a:latin typeface="Cambria Math"/>
                            <a:ea typeface="+mn-ea"/>
                            <a:cs typeface="+mn-cs"/>
                          </a:rPr>
                          <m:t>ho</m:t>
                        </m:r>
                        <m:r>
                          <a:rPr lang="en-US" sz="1400" b="0" i="0">
                            <a:solidFill>
                              <a:schemeClr val="tx1"/>
                            </a:solidFill>
                            <a:effectLst/>
                            <a:latin typeface="Cambria Math"/>
                            <a:ea typeface="+mn-ea"/>
                            <a:cs typeface="+mn-cs"/>
                          </a:rPr>
                          <m:t>ạ</m:t>
                        </m:r>
                        <m:r>
                          <m:rPr>
                            <m:sty m:val="p"/>
                          </m:rPr>
                          <a:rPr lang="en-US" sz="1400">
                            <a:solidFill>
                              <a:schemeClr val="tx1"/>
                            </a:solidFill>
                            <a:effectLst/>
                            <a:latin typeface="Cambria Math"/>
                            <a:ea typeface="+mn-ea"/>
                            <a:cs typeface="+mn-cs"/>
                          </a:rPr>
                          <m:t>ch</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ho</m:t>
                        </m:r>
                        <m:r>
                          <a:rPr lang="en-US" sz="1400">
                            <a:solidFill>
                              <a:schemeClr val="tx1"/>
                            </a:solidFill>
                            <a:effectLst/>
                            <a:latin typeface="Cambria Math"/>
                            <a:ea typeface="+mn-ea"/>
                            <a:cs typeface="+mn-cs"/>
                          </a:rPr>
                          <m:t>à</m:t>
                        </m:r>
                        <m:r>
                          <m:rPr>
                            <m:sty m:val="p"/>
                          </m:rPr>
                          <a:rPr lang="en-US" sz="1400">
                            <a:solidFill>
                              <a:schemeClr val="tx1"/>
                            </a:solidFill>
                            <a:effectLst/>
                            <a:latin typeface="Cambria Math"/>
                            <a:ea typeface="+mn-ea"/>
                            <a:cs typeface="+mn-cs"/>
                          </a:rPr>
                          <m:t>n</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th</m:t>
                        </m:r>
                        <m:r>
                          <a:rPr lang="en-US" sz="1400">
                            <a:solidFill>
                              <a:schemeClr val="tx1"/>
                            </a:solidFill>
                            <a:effectLst/>
                            <a:latin typeface="Cambria Math"/>
                            <a:ea typeface="+mn-ea"/>
                            <a:cs typeface="+mn-cs"/>
                          </a:rPr>
                          <m:t>à</m:t>
                        </m:r>
                        <m:r>
                          <m:rPr>
                            <m:sty m:val="p"/>
                          </m:rPr>
                          <a:rPr lang="en-US" sz="1400">
                            <a:solidFill>
                              <a:schemeClr val="tx1"/>
                            </a:solidFill>
                            <a:effectLst/>
                            <a:latin typeface="Cambria Math"/>
                            <a:ea typeface="+mn-ea"/>
                            <a:cs typeface="+mn-cs"/>
                          </a:rPr>
                          <m:t>nh</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x</m:t>
                        </m:r>
                        <m:r>
                          <a:rPr lang="en-US" sz="1400">
                            <a:solidFill>
                              <a:schemeClr val="tx1"/>
                            </a:solidFill>
                            <a:effectLst/>
                            <a:latin typeface="Cambria Math"/>
                            <a:ea typeface="+mn-ea"/>
                            <a:cs typeface="+mn-cs"/>
                          </a:rPr>
                          <m:t> 1,0</m:t>
                        </m:r>
                      </m:num>
                      <m:den>
                        <m:r>
                          <a:rPr lang="en-US" sz="1400">
                            <a:solidFill>
                              <a:schemeClr val="tx1"/>
                            </a:solidFill>
                            <a:effectLst/>
                            <a:latin typeface="Cambria Math"/>
                            <a:ea typeface="+mn-ea"/>
                            <a:cs typeface="+mn-cs"/>
                          </a:rPr>
                          <m:t>100%</m:t>
                        </m:r>
                      </m:den>
                    </m:f>
                  </m:oMath>
                </m:oMathPara>
              </a14:m>
              <a:endParaRPr lang="en-US" sz="1400">
                <a:latin typeface="Times New Roman" pitchFamily="18" charset="0"/>
                <a:cs typeface="Times New Roman" pitchFamily="18" charset="0"/>
              </a:endParaRPr>
            </a:p>
          </xdr:txBody>
        </xdr:sp>
      </mc:Choice>
      <mc:Fallback xmlns="">
        <xdr:sp macro="" textlink="">
          <xdr:nvSpPr>
            <xdr:cNvPr id="24" name="TextBox 23"/>
            <xdr:cNvSpPr txBox="1"/>
          </xdr:nvSpPr>
          <xdr:spPr>
            <a:xfrm>
              <a:off x="1466020" y="26247583"/>
              <a:ext cx="2762249"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400" i="0">
                  <a:solidFill>
                    <a:schemeClr val="tx1"/>
                  </a:solidFill>
                  <a:effectLst/>
                  <a:latin typeface="Cambria Math"/>
                  <a:ea typeface="+mn-ea"/>
                  <a:cs typeface="+mn-cs"/>
                </a:rPr>
                <a:t>(Tỷ lệ % kế ho</a:t>
              </a:r>
              <a:r>
                <a:rPr lang="en-US" sz="1400" b="0" i="0">
                  <a:solidFill>
                    <a:schemeClr val="tx1"/>
                  </a:solidFill>
                  <a:effectLst/>
                  <a:latin typeface="Cambria Math"/>
                  <a:ea typeface="+mn-ea"/>
                  <a:cs typeface="+mn-cs"/>
                </a:rPr>
                <a:t>ạ</a:t>
              </a:r>
              <a:r>
                <a:rPr lang="en-US" sz="1400" i="0">
                  <a:solidFill>
                    <a:schemeClr val="tx1"/>
                  </a:solidFill>
                  <a:effectLst/>
                  <a:latin typeface="Cambria Math"/>
                  <a:ea typeface="+mn-ea"/>
                  <a:cs typeface="+mn-cs"/>
                </a:rPr>
                <a:t>ch hoàn thành x 1,0)/(100%)</a:t>
              </a:r>
              <a:endParaRPr lang="en-US" sz="1400">
                <a:latin typeface="Times New Roman" pitchFamily="18" charset="0"/>
                <a:cs typeface="Times New Roman" pitchFamily="18" charset="0"/>
              </a:endParaRPr>
            </a:p>
          </xdr:txBody>
        </xdr:sp>
      </mc:Fallback>
    </mc:AlternateContent>
    <xdr:clientData/>
  </xdr:oneCellAnchor>
  <xdr:oneCellAnchor>
    <xdr:from>
      <xdr:col>2</xdr:col>
      <xdr:colOff>331304</xdr:colOff>
      <xdr:row>83</xdr:row>
      <xdr:rowOff>438975</xdr:rowOff>
    </xdr:from>
    <xdr:ext cx="2762249" cy="504825"/>
    <mc:AlternateContent xmlns:mc="http://schemas.openxmlformats.org/markup-compatibility/2006" xmlns:a14="http://schemas.microsoft.com/office/drawing/2010/main">
      <mc:Choice Requires="a14">
        <xdr:sp macro="" textlink="">
          <xdr:nvSpPr>
            <xdr:cNvPr id="25" name="TextBox 24"/>
            <xdr:cNvSpPr txBox="1"/>
          </xdr:nvSpPr>
          <xdr:spPr>
            <a:xfrm>
              <a:off x="1027043" y="34505345"/>
              <a:ext cx="2762249"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n-US" sz="1400" i="1">
                            <a:solidFill>
                              <a:schemeClr val="tx1"/>
                            </a:solidFill>
                            <a:effectLst/>
                            <a:latin typeface="Cambria Math"/>
                            <a:ea typeface="+mn-ea"/>
                            <a:cs typeface="+mn-cs"/>
                          </a:rPr>
                        </m:ctrlPr>
                      </m:fPr>
                      <m:num>
                        <m:r>
                          <m:rPr>
                            <m:sty m:val="p"/>
                          </m:rPr>
                          <a:rPr lang="en-US" sz="1400">
                            <a:solidFill>
                              <a:schemeClr val="tx1"/>
                            </a:solidFill>
                            <a:effectLst/>
                            <a:latin typeface="Cambria Math"/>
                            <a:ea typeface="+mn-ea"/>
                            <a:cs typeface="+mn-cs"/>
                          </a:rPr>
                          <m:t>T</m:t>
                        </m:r>
                        <m:r>
                          <a:rPr lang="en-US" sz="1400">
                            <a:solidFill>
                              <a:schemeClr val="tx1"/>
                            </a:solidFill>
                            <a:effectLst/>
                            <a:latin typeface="Cambria Math"/>
                            <a:ea typeface="+mn-ea"/>
                            <a:cs typeface="+mn-cs"/>
                          </a:rPr>
                          <m:t>ỷ </m:t>
                        </m:r>
                        <m:r>
                          <m:rPr>
                            <m:sty m:val="p"/>
                          </m:rPr>
                          <a:rPr lang="en-US" sz="1400">
                            <a:solidFill>
                              <a:schemeClr val="tx1"/>
                            </a:solidFill>
                            <a:effectLst/>
                            <a:latin typeface="Cambria Math"/>
                            <a:ea typeface="+mn-ea"/>
                            <a:cs typeface="+mn-cs"/>
                          </a:rPr>
                          <m:t>l</m:t>
                        </m:r>
                        <m:r>
                          <a:rPr lang="en-US" sz="1400">
                            <a:solidFill>
                              <a:schemeClr val="tx1"/>
                            </a:solidFill>
                            <a:effectLst/>
                            <a:latin typeface="Cambria Math"/>
                            <a:ea typeface="+mn-ea"/>
                            <a:cs typeface="+mn-cs"/>
                          </a:rPr>
                          <m:t>ệ % </m:t>
                        </m:r>
                        <m:r>
                          <m:rPr>
                            <m:sty m:val="p"/>
                          </m:rPr>
                          <a:rPr lang="en-US" sz="1400">
                            <a:solidFill>
                              <a:schemeClr val="tx1"/>
                            </a:solidFill>
                            <a:effectLst/>
                            <a:latin typeface="Cambria Math"/>
                            <a:ea typeface="+mn-ea"/>
                            <a:cs typeface="+mn-cs"/>
                          </a:rPr>
                          <m:t>k</m:t>
                        </m:r>
                        <m:r>
                          <a:rPr lang="en-US" sz="1400">
                            <a:solidFill>
                              <a:schemeClr val="tx1"/>
                            </a:solidFill>
                            <a:effectLst/>
                            <a:latin typeface="Cambria Math"/>
                            <a:ea typeface="+mn-ea"/>
                            <a:cs typeface="+mn-cs"/>
                          </a:rPr>
                          <m:t>ế </m:t>
                        </m:r>
                        <m:r>
                          <m:rPr>
                            <m:sty m:val="p"/>
                          </m:rPr>
                          <a:rPr lang="en-US" sz="1400">
                            <a:solidFill>
                              <a:schemeClr val="tx1"/>
                            </a:solidFill>
                            <a:effectLst/>
                            <a:latin typeface="Cambria Math"/>
                            <a:ea typeface="+mn-ea"/>
                            <a:cs typeface="+mn-cs"/>
                          </a:rPr>
                          <m:t>ho</m:t>
                        </m:r>
                        <m:r>
                          <a:rPr lang="en-US" sz="1400" b="0" i="0">
                            <a:solidFill>
                              <a:schemeClr val="tx1"/>
                            </a:solidFill>
                            <a:effectLst/>
                            <a:latin typeface="Cambria Math"/>
                            <a:ea typeface="+mn-ea"/>
                            <a:cs typeface="+mn-cs"/>
                          </a:rPr>
                          <m:t>ạ</m:t>
                        </m:r>
                        <m:r>
                          <m:rPr>
                            <m:sty m:val="p"/>
                          </m:rPr>
                          <a:rPr lang="en-US" sz="1400">
                            <a:solidFill>
                              <a:schemeClr val="tx1"/>
                            </a:solidFill>
                            <a:effectLst/>
                            <a:latin typeface="Cambria Math"/>
                            <a:ea typeface="+mn-ea"/>
                            <a:cs typeface="+mn-cs"/>
                          </a:rPr>
                          <m:t>ch</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ho</m:t>
                        </m:r>
                        <m:r>
                          <a:rPr lang="en-US" sz="1400">
                            <a:solidFill>
                              <a:schemeClr val="tx1"/>
                            </a:solidFill>
                            <a:effectLst/>
                            <a:latin typeface="Cambria Math"/>
                            <a:ea typeface="+mn-ea"/>
                            <a:cs typeface="+mn-cs"/>
                          </a:rPr>
                          <m:t>à</m:t>
                        </m:r>
                        <m:r>
                          <m:rPr>
                            <m:sty m:val="p"/>
                          </m:rPr>
                          <a:rPr lang="en-US" sz="1400">
                            <a:solidFill>
                              <a:schemeClr val="tx1"/>
                            </a:solidFill>
                            <a:effectLst/>
                            <a:latin typeface="Cambria Math"/>
                            <a:ea typeface="+mn-ea"/>
                            <a:cs typeface="+mn-cs"/>
                          </a:rPr>
                          <m:t>n</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th</m:t>
                        </m:r>
                        <m:r>
                          <a:rPr lang="en-US" sz="1400">
                            <a:solidFill>
                              <a:schemeClr val="tx1"/>
                            </a:solidFill>
                            <a:effectLst/>
                            <a:latin typeface="Cambria Math"/>
                            <a:ea typeface="+mn-ea"/>
                            <a:cs typeface="+mn-cs"/>
                          </a:rPr>
                          <m:t>à</m:t>
                        </m:r>
                        <m:r>
                          <m:rPr>
                            <m:sty m:val="p"/>
                          </m:rPr>
                          <a:rPr lang="en-US" sz="1400">
                            <a:solidFill>
                              <a:schemeClr val="tx1"/>
                            </a:solidFill>
                            <a:effectLst/>
                            <a:latin typeface="Cambria Math"/>
                            <a:ea typeface="+mn-ea"/>
                            <a:cs typeface="+mn-cs"/>
                          </a:rPr>
                          <m:t>nh</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x</m:t>
                        </m:r>
                        <m:r>
                          <a:rPr lang="en-US" sz="1400">
                            <a:solidFill>
                              <a:schemeClr val="tx1"/>
                            </a:solidFill>
                            <a:effectLst/>
                            <a:latin typeface="Cambria Math"/>
                            <a:ea typeface="+mn-ea"/>
                            <a:cs typeface="+mn-cs"/>
                          </a:rPr>
                          <m:t> 1,0</m:t>
                        </m:r>
                      </m:num>
                      <m:den>
                        <m:r>
                          <a:rPr lang="en-US" sz="1400">
                            <a:solidFill>
                              <a:schemeClr val="tx1"/>
                            </a:solidFill>
                            <a:effectLst/>
                            <a:latin typeface="Cambria Math"/>
                            <a:ea typeface="+mn-ea"/>
                            <a:cs typeface="+mn-cs"/>
                          </a:rPr>
                          <m:t>100%</m:t>
                        </m:r>
                      </m:den>
                    </m:f>
                  </m:oMath>
                </m:oMathPara>
              </a14:m>
              <a:endParaRPr lang="en-US" sz="1400">
                <a:latin typeface="Times New Roman" pitchFamily="18" charset="0"/>
                <a:cs typeface="Times New Roman" pitchFamily="18" charset="0"/>
              </a:endParaRPr>
            </a:p>
          </xdr:txBody>
        </xdr:sp>
      </mc:Choice>
      <mc:Fallback xmlns="">
        <xdr:sp macro="" textlink="">
          <xdr:nvSpPr>
            <xdr:cNvPr id="25" name="TextBox 24"/>
            <xdr:cNvSpPr txBox="1"/>
          </xdr:nvSpPr>
          <xdr:spPr>
            <a:xfrm>
              <a:off x="1027043" y="34505345"/>
              <a:ext cx="2762249"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400" i="0">
                  <a:solidFill>
                    <a:schemeClr val="tx1"/>
                  </a:solidFill>
                  <a:effectLst/>
                  <a:latin typeface="Cambria Math"/>
                  <a:ea typeface="+mn-ea"/>
                  <a:cs typeface="+mn-cs"/>
                </a:rPr>
                <a:t>(Tỷ lệ % kế ho</a:t>
              </a:r>
              <a:r>
                <a:rPr lang="en-US" sz="1400" b="0" i="0">
                  <a:solidFill>
                    <a:schemeClr val="tx1"/>
                  </a:solidFill>
                  <a:effectLst/>
                  <a:latin typeface="Cambria Math"/>
                  <a:ea typeface="+mn-ea"/>
                  <a:cs typeface="+mn-cs"/>
                </a:rPr>
                <a:t>ạ</a:t>
              </a:r>
              <a:r>
                <a:rPr lang="en-US" sz="1400" i="0">
                  <a:solidFill>
                    <a:schemeClr val="tx1"/>
                  </a:solidFill>
                  <a:effectLst/>
                  <a:latin typeface="Cambria Math"/>
                  <a:ea typeface="+mn-ea"/>
                  <a:cs typeface="+mn-cs"/>
                </a:rPr>
                <a:t>ch hoàn thành x 1,0)/(100%)</a:t>
              </a:r>
              <a:endParaRPr lang="en-US" sz="1400">
                <a:latin typeface="Times New Roman" pitchFamily="18" charset="0"/>
                <a:cs typeface="Times New Roman" pitchFamily="18" charset="0"/>
              </a:endParaRPr>
            </a:p>
          </xdr:txBody>
        </xdr:sp>
      </mc:Fallback>
    </mc:AlternateContent>
    <xdr:clientData/>
  </xdr:oneCellAnchor>
  <xdr:oneCellAnchor>
    <xdr:from>
      <xdr:col>1</xdr:col>
      <xdr:colOff>539202</xdr:colOff>
      <xdr:row>86</xdr:row>
      <xdr:rowOff>654323</xdr:rowOff>
    </xdr:from>
    <xdr:ext cx="3804197" cy="504825"/>
    <mc:AlternateContent xmlns:mc="http://schemas.openxmlformats.org/markup-compatibility/2006" xmlns:a14="http://schemas.microsoft.com/office/drawing/2010/main">
      <mc:Choice Requires="a14">
        <xdr:sp macro="" textlink="">
          <xdr:nvSpPr>
            <xdr:cNvPr id="26" name="TextBox 25"/>
            <xdr:cNvSpPr txBox="1"/>
          </xdr:nvSpPr>
          <xdr:spPr>
            <a:xfrm>
              <a:off x="758277" y="36458798"/>
              <a:ext cx="3804197"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n-US" sz="1400" i="1">
                            <a:solidFill>
                              <a:schemeClr val="tx1"/>
                            </a:solidFill>
                            <a:effectLst/>
                            <a:latin typeface="Cambria Math"/>
                            <a:ea typeface="+mn-ea"/>
                            <a:cs typeface="+mn-cs"/>
                          </a:rPr>
                        </m:ctrlPr>
                      </m:fPr>
                      <m:num>
                        <m:r>
                          <m:rPr>
                            <m:sty m:val="p"/>
                          </m:rPr>
                          <a:rPr lang="en-US" sz="1400" i="0">
                            <a:solidFill>
                              <a:schemeClr val="tx1"/>
                            </a:solidFill>
                            <a:effectLst/>
                            <a:latin typeface="Cambria Math"/>
                            <a:ea typeface="+mn-ea"/>
                            <a:cs typeface="+mn-cs"/>
                          </a:rPr>
                          <m:t>T</m:t>
                        </m:r>
                        <m:r>
                          <a:rPr lang="en-US" sz="1400" i="0">
                            <a:solidFill>
                              <a:schemeClr val="tx1"/>
                            </a:solidFill>
                            <a:effectLst/>
                            <a:latin typeface="Cambria Math"/>
                            <a:ea typeface="+mn-ea"/>
                            <a:cs typeface="+mn-cs"/>
                          </a:rPr>
                          <m:t>ỷ </m:t>
                        </m:r>
                        <m:r>
                          <m:rPr>
                            <m:sty m:val="p"/>
                          </m:rPr>
                          <a:rPr lang="en-US" sz="1400" i="0">
                            <a:solidFill>
                              <a:schemeClr val="tx1"/>
                            </a:solidFill>
                            <a:effectLst/>
                            <a:latin typeface="Cambria Math"/>
                            <a:ea typeface="+mn-ea"/>
                            <a:cs typeface="+mn-cs"/>
                          </a:rPr>
                          <m:t>l</m:t>
                        </m:r>
                        <m:r>
                          <a:rPr lang="en-US" sz="1400" i="0">
                            <a:solidFill>
                              <a:schemeClr val="tx1"/>
                            </a:solidFill>
                            <a:effectLst/>
                            <a:latin typeface="Cambria Math"/>
                            <a:ea typeface="+mn-ea"/>
                            <a:cs typeface="+mn-cs"/>
                          </a:rPr>
                          <m:t>ệ % </m:t>
                        </m:r>
                        <m:r>
                          <m:rPr>
                            <m:sty m:val="p"/>
                          </m:rPr>
                          <a:rPr lang="en-US" sz="1400" b="0" i="0">
                            <a:solidFill>
                              <a:schemeClr val="tx1"/>
                            </a:solidFill>
                            <a:effectLst/>
                            <a:latin typeface="Cambria Math"/>
                            <a:ea typeface="+mn-ea"/>
                            <a:cs typeface="+mn-cs"/>
                          </a:rPr>
                          <m:t>v</m:t>
                        </m:r>
                        <m:r>
                          <a:rPr lang="en-US" sz="1400" b="0" i="0">
                            <a:solidFill>
                              <a:schemeClr val="tx1"/>
                            </a:solidFill>
                            <a:effectLst/>
                            <a:latin typeface="Cambria Math"/>
                            <a:ea typeface="+mn-ea"/>
                            <a:cs typeface="+mn-cs"/>
                          </a:rPr>
                          <m:t>ấ</m:t>
                        </m:r>
                        <m:r>
                          <m:rPr>
                            <m:sty m:val="p"/>
                          </m:rPr>
                          <a:rPr lang="en-US" sz="1400" b="0" i="0">
                            <a:solidFill>
                              <a:schemeClr val="tx1"/>
                            </a:solidFill>
                            <a:effectLst/>
                            <a:latin typeface="Cambria Math"/>
                            <a:ea typeface="+mn-ea"/>
                            <a:cs typeface="+mn-cs"/>
                          </a:rPr>
                          <m:t>n</m:t>
                        </m:r>
                        <m:r>
                          <a:rPr lang="en-US" sz="1400" b="0" i="0">
                            <a:solidFill>
                              <a:schemeClr val="tx1"/>
                            </a:solidFill>
                            <a:effectLst/>
                            <a:latin typeface="Cambria Math"/>
                            <a:ea typeface="+mn-ea"/>
                            <a:cs typeface="+mn-cs"/>
                          </a:rPr>
                          <m:t> đề </m:t>
                        </m:r>
                        <m:r>
                          <m:rPr>
                            <m:sty m:val="p"/>
                          </m:rPr>
                          <a:rPr lang="en-US" sz="1400" b="0" i="0">
                            <a:solidFill>
                              <a:schemeClr val="tx1"/>
                            </a:solidFill>
                            <a:effectLst/>
                            <a:latin typeface="Cambria Math"/>
                            <a:ea typeface="+mn-ea"/>
                            <a:cs typeface="+mn-cs"/>
                          </a:rPr>
                          <m:t>x</m:t>
                        </m:r>
                        <m:r>
                          <a:rPr lang="en-US" sz="1400" b="0" i="0">
                            <a:solidFill>
                              <a:schemeClr val="tx1"/>
                            </a:solidFill>
                            <a:effectLst/>
                            <a:latin typeface="Cambria Math"/>
                            <a:ea typeface="+mn-ea"/>
                            <a:cs typeface="+mn-cs"/>
                          </a:rPr>
                          <m:t>ử </m:t>
                        </m:r>
                        <m:r>
                          <m:rPr>
                            <m:sty m:val="p"/>
                          </m:rPr>
                          <a:rPr lang="en-US" sz="1400" b="0" i="0">
                            <a:solidFill>
                              <a:schemeClr val="tx1"/>
                            </a:solidFill>
                            <a:effectLst/>
                            <a:latin typeface="Cambria Math"/>
                            <a:ea typeface="+mn-ea"/>
                            <a:cs typeface="+mn-cs"/>
                          </a:rPr>
                          <m:t>l</m:t>
                        </m:r>
                        <m:r>
                          <a:rPr lang="en-US" sz="1400" b="0" i="0">
                            <a:solidFill>
                              <a:schemeClr val="tx1"/>
                            </a:solidFill>
                            <a:effectLst/>
                            <a:latin typeface="Cambria Math"/>
                            <a:ea typeface="+mn-ea"/>
                            <a:cs typeface="+mn-cs"/>
                          </a:rPr>
                          <m:t>ý </m:t>
                        </m:r>
                        <m:r>
                          <m:rPr>
                            <m:sty m:val="p"/>
                          </m:rPr>
                          <a:rPr lang="en-US" sz="1400" b="0" i="0">
                            <a:solidFill>
                              <a:schemeClr val="tx1"/>
                            </a:solidFill>
                            <a:effectLst/>
                            <a:latin typeface="Cambria Math"/>
                            <a:ea typeface="+mn-ea"/>
                            <a:cs typeface="+mn-cs"/>
                          </a:rPr>
                          <m:t>ho</m:t>
                        </m:r>
                        <m:r>
                          <a:rPr lang="en-US" sz="1400" b="0" i="0">
                            <a:solidFill>
                              <a:schemeClr val="tx1"/>
                            </a:solidFill>
                            <a:effectLst/>
                            <a:latin typeface="Cambria Math"/>
                            <a:ea typeface="+mn-ea"/>
                            <a:cs typeface="+mn-cs"/>
                          </a:rPr>
                          <m:t>ặ</m:t>
                        </m:r>
                        <m:r>
                          <m:rPr>
                            <m:sty m:val="p"/>
                          </m:rPr>
                          <a:rPr lang="en-US" sz="1400" b="0" i="0">
                            <a:solidFill>
                              <a:schemeClr val="tx1"/>
                            </a:solidFill>
                            <a:effectLst/>
                            <a:latin typeface="Cambria Math"/>
                            <a:ea typeface="+mn-ea"/>
                            <a:cs typeface="+mn-cs"/>
                          </a:rPr>
                          <m:t>c</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ki</m:t>
                        </m:r>
                        <m:r>
                          <a:rPr lang="en-US" sz="1400" b="0" i="0">
                            <a:solidFill>
                              <a:schemeClr val="tx1"/>
                            </a:solidFill>
                            <a:effectLst/>
                            <a:latin typeface="Cambria Math"/>
                            <a:ea typeface="+mn-ea"/>
                            <a:cs typeface="+mn-cs"/>
                          </a:rPr>
                          <m:t>ế</m:t>
                        </m:r>
                        <m:r>
                          <m:rPr>
                            <m:sty m:val="p"/>
                          </m:rPr>
                          <a:rPr lang="en-US" sz="1400" b="0" i="0">
                            <a:solidFill>
                              <a:schemeClr val="tx1"/>
                            </a:solidFill>
                            <a:effectLst/>
                            <a:latin typeface="Cambria Math"/>
                            <a:ea typeface="+mn-ea"/>
                            <a:cs typeface="+mn-cs"/>
                          </a:rPr>
                          <m:t>n</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ngh</m:t>
                        </m:r>
                        <m:r>
                          <a:rPr lang="en-US" sz="1400" b="0" i="0">
                            <a:solidFill>
                              <a:schemeClr val="tx1"/>
                            </a:solidFill>
                            <a:effectLst/>
                            <a:latin typeface="Cambria Math"/>
                            <a:ea typeface="+mn-ea"/>
                            <a:cs typeface="+mn-cs"/>
                          </a:rPr>
                          <m:t>ị </m:t>
                        </m:r>
                        <m:r>
                          <m:rPr>
                            <m:sty m:val="p"/>
                          </m:rPr>
                          <a:rPr lang="en-US" sz="1400" b="0" i="0">
                            <a:solidFill>
                              <a:schemeClr val="tx1"/>
                            </a:solidFill>
                            <a:effectLst/>
                            <a:latin typeface="Cambria Math"/>
                            <a:ea typeface="+mn-ea"/>
                            <a:cs typeface="+mn-cs"/>
                          </a:rPr>
                          <m:t>x</m:t>
                        </m:r>
                        <m:r>
                          <a:rPr lang="en-US" sz="1400" b="0" i="0">
                            <a:solidFill>
                              <a:schemeClr val="tx1"/>
                            </a:solidFill>
                            <a:effectLst/>
                            <a:latin typeface="Cambria Math"/>
                            <a:ea typeface="+mn-ea"/>
                            <a:cs typeface="+mn-cs"/>
                          </a:rPr>
                          <m:t>ử </m:t>
                        </m:r>
                        <m:r>
                          <m:rPr>
                            <m:sty m:val="p"/>
                          </m:rPr>
                          <a:rPr lang="en-US" sz="1400" b="0" i="0">
                            <a:solidFill>
                              <a:schemeClr val="tx1"/>
                            </a:solidFill>
                            <a:effectLst/>
                            <a:latin typeface="Cambria Math"/>
                            <a:ea typeface="+mn-ea"/>
                            <a:cs typeface="+mn-cs"/>
                          </a:rPr>
                          <m:t>l</m:t>
                        </m:r>
                        <m:r>
                          <a:rPr lang="en-US" sz="1400" b="0" i="0">
                            <a:solidFill>
                              <a:schemeClr val="tx1"/>
                            </a:solidFill>
                            <a:effectLst/>
                            <a:latin typeface="Cambria Math"/>
                            <a:ea typeface="+mn-ea"/>
                            <a:cs typeface="+mn-cs"/>
                          </a:rPr>
                          <m:t>ý  </m:t>
                        </m:r>
                        <m:r>
                          <m:rPr>
                            <m:sty m:val="p"/>
                          </m:rPr>
                          <a:rPr lang="en-US" sz="1400" i="0">
                            <a:solidFill>
                              <a:schemeClr val="tx1"/>
                            </a:solidFill>
                            <a:effectLst/>
                            <a:latin typeface="Cambria Math"/>
                            <a:ea typeface="+mn-ea"/>
                            <a:cs typeface="+mn-cs"/>
                          </a:rPr>
                          <m:t>x</m:t>
                        </m:r>
                        <m:r>
                          <a:rPr lang="en-US" sz="1400" i="0">
                            <a:solidFill>
                              <a:schemeClr val="tx1"/>
                            </a:solidFill>
                            <a:effectLst/>
                            <a:latin typeface="Cambria Math"/>
                            <a:ea typeface="+mn-ea"/>
                            <a:cs typeface="+mn-cs"/>
                          </a:rPr>
                          <m:t> 1,0</m:t>
                        </m:r>
                      </m:num>
                      <m:den>
                        <m:r>
                          <a:rPr lang="en-US" sz="1400" i="0">
                            <a:solidFill>
                              <a:schemeClr val="tx1"/>
                            </a:solidFill>
                            <a:effectLst/>
                            <a:latin typeface="Cambria Math"/>
                            <a:ea typeface="+mn-ea"/>
                            <a:cs typeface="+mn-cs"/>
                          </a:rPr>
                          <m:t>100%</m:t>
                        </m:r>
                      </m:den>
                    </m:f>
                  </m:oMath>
                </m:oMathPara>
              </a14:m>
              <a:endParaRPr lang="en-US" sz="1400" i="0">
                <a:latin typeface="Times New Roman" pitchFamily="18" charset="0"/>
                <a:cs typeface="Times New Roman" pitchFamily="18" charset="0"/>
              </a:endParaRPr>
            </a:p>
          </xdr:txBody>
        </xdr:sp>
      </mc:Choice>
      <mc:Fallback xmlns="">
        <xdr:sp macro="" textlink="">
          <xdr:nvSpPr>
            <xdr:cNvPr id="26" name="TextBox 25"/>
            <xdr:cNvSpPr txBox="1"/>
          </xdr:nvSpPr>
          <xdr:spPr>
            <a:xfrm>
              <a:off x="758277" y="36458798"/>
              <a:ext cx="3804197"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400" i="0">
                  <a:solidFill>
                    <a:schemeClr val="tx1"/>
                  </a:solidFill>
                  <a:effectLst/>
                  <a:latin typeface="Cambria Math"/>
                  <a:ea typeface="+mn-ea"/>
                  <a:cs typeface="+mn-cs"/>
                </a:rPr>
                <a:t>(Tỷ lệ % </a:t>
              </a:r>
              <a:r>
                <a:rPr lang="en-US" sz="1400" b="0" i="0">
                  <a:solidFill>
                    <a:schemeClr val="tx1"/>
                  </a:solidFill>
                  <a:effectLst/>
                  <a:latin typeface="Cambria Math"/>
                  <a:ea typeface="+mn-ea"/>
                  <a:cs typeface="+mn-cs"/>
                </a:rPr>
                <a:t>vấn đề xử lý hoặc kiến nghị xử lý  </a:t>
              </a:r>
              <a:r>
                <a:rPr lang="en-US" sz="1400" i="0">
                  <a:solidFill>
                    <a:schemeClr val="tx1"/>
                  </a:solidFill>
                  <a:effectLst/>
                  <a:latin typeface="Cambria Math"/>
                  <a:ea typeface="+mn-ea"/>
                  <a:cs typeface="+mn-cs"/>
                </a:rPr>
                <a:t>x 1,0)/(100%)</a:t>
              </a:r>
              <a:endParaRPr lang="en-US" sz="1400" i="0">
                <a:latin typeface="Times New Roman" pitchFamily="18" charset="0"/>
                <a:cs typeface="Times New Roman" pitchFamily="18" charset="0"/>
              </a:endParaRPr>
            </a:p>
          </xdr:txBody>
        </xdr:sp>
      </mc:Fallback>
    </mc:AlternateContent>
    <xdr:clientData/>
  </xdr:oneCellAnchor>
  <xdr:oneCellAnchor>
    <xdr:from>
      <xdr:col>2</xdr:col>
      <xdr:colOff>339587</xdr:colOff>
      <xdr:row>94</xdr:row>
      <xdr:rowOff>422408</xdr:rowOff>
    </xdr:from>
    <xdr:ext cx="2762249" cy="504825"/>
    <mc:AlternateContent xmlns:mc="http://schemas.openxmlformats.org/markup-compatibility/2006" xmlns:a14="http://schemas.microsoft.com/office/drawing/2010/main">
      <mc:Choice Requires="a14">
        <xdr:sp macro="" textlink="">
          <xdr:nvSpPr>
            <xdr:cNvPr id="27" name="TextBox 26"/>
            <xdr:cNvSpPr txBox="1"/>
          </xdr:nvSpPr>
          <xdr:spPr>
            <a:xfrm>
              <a:off x="1035326" y="40385995"/>
              <a:ext cx="2762249"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n-US" sz="1400" i="1">
                            <a:solidFill>
                              <a:schemeClr val="tx1"/>
                            </a:solidFill>
                            <a:effectLst/>
                            <a:latin typeface="Cambria Math"/>
                            <a:ea typeface="+mn-ea"/>
                            <a:cs typeface="+mn-cs"/>
                          </a:rPr>
                        </m:ctrlPr>
                      </m:fPr>
                      <m:num>
                        <m:r>
                          <m:rPr>
                            <m:sty m:val="p"/>
                          </m:rPr>
                          <a:rPr lang="en-US" sz="1400">
                            <a:solidFill>
                              <a:schemeClr val="tx1"/>
                            </a:solidFill>
                            <a:effectLst/>
                            <a:latin typeface="Cambria Math"/>
                            <a:ea typeface="+mn-ea"/>
                            <a:cs typeface="+mn-cs"/>
                          </a:rPr>
                          <m:t>T</m:t>
                        </m:r>
                        <m:r>
                          <a:rPr lang="en-US" sz="1400">
                            <a:solidFill>
                              <a:schemeClr val="tx1"/>
                            </a:solidFill>
                            <a:effectLst/>
                            <a:latin typeface="Cambria Math"/>
                            <a:ea typeface="+mn-ea"/>
                            <a:cs typeface="+mn-cs"/>
                          </a:rPr>
                          <m:t>ỷ </m:t>
                        </m:r>
                        <m:r>
                          <m:rPr>
                            <m:sty m:val="p"/>
                          </m:rPr>
                          <a:rPr lang="en-US" sz="1400">
                            <a:solidFill>
                              <a:schemeClr val="tx1"/>
                            </a:solidFill>
                            <a:effectLst/>
                            <a:latin typeface="Cambria Math"/>
                            <a:ea typeface="+mn-ea"/>
                            <a:cs typeface="+mn-cs"/>
                          </a:rPr>
                          <m:t>l</m:t>
                        </m:r>
                        <m:r>
                          <a:rPr lang="en-US" sz="1400">
                            <a:solidFill>
                              <a:schemeClr val="tx1"/>
                            </a:solidFill>
                            <a:effectLst/>
                            <a:latin typeface="Cambria Math"/>
                            <a:ea typeface="+mn-ea"/>
                            <a:cs typeface="+mn-cs"/>
                          </a:rPr>
                          <m:t>ệ % </m:t>
                        </m:r>
                        <m:r>
                          <m:rPr>
                            <m:sty m:val="p"/>
                          </m:rPr>
                          <a:rPr lang="en-US" sz="1400">
                            <a:solidFill>
                              <a:schemeClr val="tx1"/>
                            </a:solidFill>
                            <a:effectLst/>
                            <a:latin typeface="Cambria Math"/>
                            <a:ea typeface="+mn-ea"/>
                            <a:cs typeface="+mn-cs"/>
                          </a:rPr>
                          <m:t>k</m:t>
                        </m:r>
                        <m:r>
                          <a:rPr lang="en-US" sz="1400">
                            <a:solidFill>
                              <a:schemeClr val="tx1"/>
                            </a:solidFill>
                            <a:effectLst/>
                            <a:latin typeface="Cambria Math"/>
                            <a:ea typeface="+mn-ea"/>
                            <a:cs typeface="+mn-cs"/>
                          </a:rPr>
                          <m:t>ế </m:t>
                        </m:r>
                        <m:r>
                          <m:rPr>
                            <m:sty m:val="p"/>
                          </m:rPr>
                          <a:rPr lang="en-US" sz="1400">
                            <a:solidFill>
                              <a:schemeClr val="tx1"/>
                            </a:solidFill>
                            <a:effectLst/>
                            <a:latin typeface="Cambria Math"/>
                            <a:ea typeface="+mn-ea"/>
                            <a:cs typeface="+mn-cs"/>
                          </a:rPr>
                          <m:t>ho</m:t>
                        </m:r>
                        <m:r>
                          <a:rPr lang="en-US" sz="1400" b="0" i="0">
                            <a:solidFill>
                              <a:schemeClr val="tx1"/>
                            </a:solidFill>
                            <a:effectLst/>
                            <a:latin typeface="Cambria Math"/>
                            <a:ea typeface="+mn-ea"/>
                            <a:cs typeface="+mn-cs"/>
                          </a:rPr>
                          <m:t>ạ</m:t>
                        </m:r>
                        <m:r>
                          <m:rPr>
                            <m:sty m:val="p"/>
                          </m:rPr>
                          <a:rPr lang="en-US" sz="1400">
                            <a:solidFill>
                              <a:schemeClr val="tx1"/>
                            </a:solidFill>
                            <a:effectLst/>
                            <a:latin typeface="Cambria Math"/>
                            <a:ea typeface="+mn-ea"/>
                            <a:cs typeface="+mn-cs"/>
                          </a:rPr>
                          <m:t>ch</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ho</m:t>
                        </m:r>
                        <m:r>
                          <a:rPr lang="en-US" sz="1400">
                            <a:solidFill>
                              <a:schemeClr val="tx1"/>
                            </a:solidFill>
                            <a:effectLst/>
                            <a:latin typeface="Cambria Math"/>
                            <a:ea typeface="+mn-ea"/>
                            <a:cs typeface="+mn-cs"/>
                          </a:rPr>
                          <m:t>à</m:t>
                        </m:r>
                        <m:r>
                          <m:rPr>
                            <m:sty m:val="p"/>
                          </m:rPr>
                          <a:rPr lang="en-US" sz="1400">
                            <a:solidFill>
                              <a:schemeClr val="tx1"/>
                            </a:solidFill>
                            <a:effectLst/>
                            <a:latin typeface="Cambria Math"/>
                            <a:ea typeface="+mn-ea"/>
                            <a:cs typeface="+mn-cs"/>
                          </a:rPr>
                          <m:t>n</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th</m:t>
                        </m:r>
                        <m:r>
                          <a:rPr lang="en-US" sz="1400">
                            <a:solidFill>
                              <a:schemeClr val="tx1"/>
                            </a:solidFill>
                            <a:effectLst/>
                            <a:latin typeface="Cambria Math"/>
                            <a:ea typeface="+mn-ea"/>
                            <a:cs typeface="+mn-cs"/>
                          </a:rPr>
                          <m:t>à</m:t>
                        </m:r>
                        <m:r>
                          <m:rPr>
                            <m:sty m:val="p"/>
                          </m:rPr>
                          <a:rPr lang="en-US" sz="1400">
                            <a:solidFill>
                              <a:schemeClr val="tx1"/>
                            </a:solidFill>
                            <a:effectLst/>
                            <a:latin typeface="Cambria Math"/>
                            <a:ea typeface="+mn-ea"/>
                            <a:cs typeface="+mn-cs"/>
                          </a:rPr>
                          <m:t>nh</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x</m:t>
                        </m:r>
                        <m:r>
                          <a:rPr lang="en-US" sz="1400">
                            <a:solidFill>
                              <a:schemeClr val="tx1"/>
                            </a:solidFill>
                            <a:effectLst/>
                            <a:latin typeface="Cambria Math"/>
                            <a:ea typeface="+mn-ea"/>
                            <a:cs typeface="+mn-cs"/>
                          </a:rPr>
                          <m:t> 1,0</m:t>
                        </m:r>
                      </m:num>
                      <m:den>
                        <m:r>
                          <a:rPr lang="en-US" sz="1400">
                            <a:solidFill>
                              <a:schemeClr val="tx1"/>
                            </a:solidFill>
                            <a:effectLst/>
                            <a:latin typeface="Cambria Math"/>
                            <a:ea typeface="+mn-ea"/>
                            <a:cs typeface="+mn-cs"/>
                          </a:rPr>
                          <m:t>100%</m:t>
                        </m:r>
                      </m:den>
                    </m:f>
                  </m:oMath>
                </m:oMathPara>
              </a14:m>
              <a:endParaRPr lang="en-US" sz="1400">
                <a:latin typeface="Times New Roman" pitchFamily="18" charset="0"/>
                <a:cs typeface="Times New Roman" pitchFamily="18" charset="0"/>
              </a:endParaRPr>
            </a:p>
          </xdr:txBody>
        </xdr:sp>
      </mc:Choice>
      <mc:Fallback xmlns="">
        <xdr:sp macro="" textlink="">
          <xdr:nvSpPr>
            <xdr:cNvPr id="27" name="TextBox 26"/>
            <xdr:cNvSpPr txBox="1"/>
          </xdr:nvSpPr>
          <xdr:spPr>
            <a:xfrm>
              <a:off x="1035326" y="40385995"/>
              <a:ext cx="2762249"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400" i="0">
                  <a:solidFill>
                    <a:schemeClr val="tx1"/>
                  </a:solidFill>
                  <a:effectLst/>
                  <a:latin typeface="Cambria Math"/>
                  <a:ea typeface="+mn-ea"/>
                  <a:cs typeface="+mn-cs"/>
                </a:rPr>
                <a:t>(Tỷ lệ % kế ho</a:t>
              </a:r>
              <a:r>
                <a:rPr lang="en-US" sz="1400" b="0" i="0">
                  <a:solidFill>
                    <a:schemeClr val="tx1"/>
                  </a:solidFill>
                  <a:effectLst/>
                  <a:latin typeface="Cambria Math"/>
                  <a:ea typeface="+mn-ea"/>
                  <a:cs typeface="+mn-cs"/>
                </a:rPr>
                <a:t>ạ</a:t>
              </a:r>
              <a:r>
                <a:rPr lang="en-US" sz="1400" i="0">
                  <a:solidFill>
                    <a:schemeClr val="tx1"/>
                  </a:solidFill>
                  <a:effectLst/>
                  <a:latin typeface="Cambria Math"/>
                  <a:ea typeface="+mn-ea"/>
                  <a:cs typeface="+mn-cs"/>
                </a:rPr>
                <a:t>ch hoàn thành x 1,0)/(100%)</a:t>
              </a:r>
              <a:endParaRPr lang="en-US" sz="1400">
                <a:latin typeface="Times New Roman" pitchFamily="18" charset="0"/>
                <a:cs typeface="Times New Roman" pitchFamily="18" charset="0"/>
              </a:endParaRPr>
            </a:p>
          </xdr:txBody>
        </xdr:sp>
      </mc:Fallback>
    </mc:AlternateContent>
    <xdr:clientData/>
  </xdr:oneCellAnchor>
  <xdr:oneCellAnchor>
    <xdr:from>
      <xdr:col>2</xdr:col>
      <xdr:colOff>52182</xdr:colOff>
      <xdr:row>116</xdr:row>
      <xdr:rowOff>397558</xdr:rowOff>
    </xdr:from>
    <xdr:ext cx="3619497" cy="504825"/>
    <mc:AlternateContent xmlns:mc="http://schemas.openxmlformats.org/markup-compatibility/2006" xmlns:a14="http://schemas.microsoft.com/office/drawing/2010/main">
      <mc:Choice Requires="a14">
        <xdr:sp macro="" textlink="">
          <xdr:nvSpPr>
            <xdr:cNvPr id="28" name="TextBox 27"/>
            <xdr:cNvSpPr txBox="1"/>
          </xdr:nvSpPr>
          <xdr:spPr>
            <a:xfrm>
              <a:off x="861807" y="50079958"/>
              <a:ext cx="3619497"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n-US" sz="1400" i="1">
                            <a:solidFill>
                              <a:schemeClr val="tx1"/>
                            </a:solidFill>
                            <a:effectLst/>
                            <a:latin typeface="Cambria Math"/>
                            <a:ea typeface="+mn-ea"/>
                            <a:cs typeface="+mn-cs"/>
                          </a:rPr>
                        </m:ctrlPr>
                      </m:fPr>
                      <m:num>
                        <m:r>
                          <m:rPr>
                            <m:sty m:val="p"/>
                          </m:rPr>
                          <a:rPr lang="en-US" sz="1400">
                            <a:solidFill>
                              <a:schemeClr val="tx1"/>
                            </a:solidFill>
                            <a:effectLst/>
                            <a:latin typeface="Cambria Math"/>
                            <a:ea typeface="+mn-ea"/>
                            <a:cs typeface="+mn-cs"/>
                          </a:rPr>
                          <m:t>T</m:t>
                        </m:r>
                        <m:r>
                          <a:rPr lang="en-US" sz="1400">
                            <a:solidFill>
                              <a:schemeClr val="tx1"/>
                            </a:solidFill>
                            <a:effectLst/>
                            <a:latin typeface="Cambria Math"/>
                            <a:ea typeface="+mn-ea"/>
                            <a:cs typeface="+mn-cs"/>
                          </a:rPr>
                          <m:t>ỷ </m:t>
                        </m:r>
                        <m:r>
                          <m:rPr>
                            <m:sty m:val="p"/>
                          </m:rPr>
                          <a:rPr lang="en-US" sz="1400">
                            <a:solidFill>
                              <a:schemeClr val="tx1"/>
                            </a:solidFill>
                            <a:effectLst/>
                            <a:latin typeface="Cambria Math"/>
                            <a:ea typeface="+mn-ea"/>
                            <a:cs typeface="+mn-cs"/>
                          </a:rPr>
                          <m:t>l</m:t>
                        </m:r>
                        <m:r>
                          <a:rPr lang="en-US" sz="1400">
                            <a:solidFill>
                              <a:schemeClr val="tx1"/>
                            </a:solidFill>
                            <a:effectLst/>
                            <a:latin typeface="Cambria Math"/>
                            <a:ea typeface="+mn-ea"/>
                            <a:cs typeface="+mn-cs"/>
                          </a:rPr>
                          <m:t>ệ % </m:t>
                        </m:r>
                        <m:r>
                          <a:rPr lang="en-US" sz="1400" i="1">
                            <a:solidFill>
                              <a:schemeClr val="tx1"/>
                            </a:solidFill>
                            <a:effectLst/>
                            <a:latin typeface="Cambria Math"/>
                            <a:ea typeface="+mn-ea"/>
                            <a:cs typeface="+mn-cs"/>
                          </a:rPr>
                          <m:t>𝑝</m:t>
                        </m:r>
                        <m:r>
                          <a:rPr lang="en-US" sz="1400" b="0" i="1">
                            <a:solidFill>
                              <a:schemeClr val="tx1"/>
                            </a:solidFill>
                            <a:effectLst/>
                            <a:latin typeface="Cambria Math"/>
                            <a:ea typeface="+mn-ea"/>
                            <a:cs typeface="+mn-cs"/>
                          </a:rPr>
                          <m:t>h</m:t>
                        </m:r>
                        <m:r>
                          <a:rPr lang="en-US" sz="1400" b="0" i="0">
                            <a:solidFill>
                              <a:schemeClr val="tx1"/>
                            </a:solidFill>
                            <a:effectLst/>
                            <a:latin typeface="Cambria Math"/>
                            <a:ea typeface="+mn-ea"/>
                            <a:cs typeface="+mn-cs"/>
                          </a:rPr>
                          <m:t>ả</m:t>
                        </m:r>
                        <m:r>
                          <m:rPr>
                            <m:sty m:val="p"/>
                          </m:rPr>
                          <a:rPr lang="en-US" sz="1400" b="0" i="0">
                            <a:solidFill>
                              <a:schemeClr val="tx1"/>
                            </a:solidFill>
                            <a:effectLst/>
                            <a:latin typeface="Cambria Math"/>
                            <a:ea typeface="+mn-ea"/>
                            <a:cs typeface="+mn-cs"/>
                          </a:rPr>
                          <m:t>n</m:t>
                        </m:r>
                        <m:r>
                          <a:rPr lang="en-US" sz="1400" b="0" i="0">
                            <a:solidFill>
                              <a:schemeClr val="tx1"/>
                            </a:solidFill>
                            <a:effectLst/>
                            <a:latin typeface="Cambria Math"/>
                            <a:ea typeface="+mn-ea"/>
                            <a:cs typeface="+mn-cs"/>
                          </a:rPr>
                          <m:t> á</m:t>
                        </m:r>
                        <m:r>
                          <m:rPr>
                            <m:sty m:val="p"/>
                          </m:rPr>
                          <a:rPr lang="en-US" sz="1400" b="0" i="0">
                            <a:solidFill>
                              <a:schemeClr val="tx1"/>
                            </a:solidFill>
                            <a:effectLst/>
                            <a:latin typeface="Cambria Math"/>
                            <a:ea typeface="+mn-ea"/>
                            <a:cs typeface="+mn-cs"/>
                          </a:rPr>
                          <m:t>nh</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ki</m:t>
                        </m:r>
                        <m:r>
                          <a:rPr lang="en-US" sz="1400" b="0" i="0">
                            <a:solidFill>
                              <a:schemeClr val="tx1"/>
                            </a:solidFill>
                            <a:effectLst/>
                            <a:latin typeface="Cambria Math"/>
                            <a:ea typeface="+mn-ea"/>
                            <a:cs typeface="+mn-cs"/>
                          </a:rPr>
                          <m:t>ế</m:t>
                        </m:r>
                        <m:r>
                          <m:rPr>
                            <m:sty m:val="p"/>
                          </m:rPr>
                          <a:rPr lang="en-US" sz="1400" b="0" i="0">
                            <a:solidFill>
                              <a:schemeClr val="tx1"/>
                            </a:solidFill>
                            <a:effectLst/>
                            <a:latin typeface="Cambria Math"/>
                            <a:ea typeface="+mn-ea"/>
                            <a:cs typeface="+mn-cs"/>
                          </a:rPr>
                          <m:t>n</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ngh</m:t>
                        </m:r>
                        <m:r>
                          <a:rPr lang="en-US" sz="1400" b="0" i="0">
                            <a:solidFill>
                              <a:schemeClr val="tx1"/>
                            </a:solidFill>
                            <a:effectLst/>
                            <a:latin typeface="Cambria Math"/>
                            <a:ea typeface="+mn-ea"/>
                            <a:cs typeface="+mn-cs"/>
                          </a:rPr>
                          <m:t>ị đượ</m:t>
                        </m:r>
                        <m:r>
                          <m:rPr>
                            <m:sty m:val="p"/>
                          </m:rPr>
                          <a:rPr lang="en-US" sz="1400" b="0" i="0">
                            <a:solidFill>
                              <a:schemeClr val="tx1"/>
                            </a:solidFill>
                            <a:effectLst/>
                            <a:latin typeface="Cambria Math"/>
                            <a:ea typeface="+mn-ea"/>
                            <a:cs typeface="+mn-cs"/>
                          </a:rPr>
                          <m:t>c</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x</m:t>
                        </m:r>
                        <m:r>
                          <a:rPr lang="en-US" sz="1400" b="0" i="0">
                            <a:solidFill>
                              <a:schemeClr val="tx1"/>
                            </a:solidFill>
                            <a:effectLst/>
                            <a:latin typeface="Cambria Math"/>
                            <a:ea typeface="+mn-ea"/>
                            <a:cs typeface="+mn-cs"/>
                          </a:rPr>
                          <m:t>ử </m:t>
                        </m:r>
                        <m:r>
                          <m:rPr>
                            <m:sty m:val="p"/>
                          </m:rPr>
                          <a:rPr lang="en-US" sz="1400" b="0" i="0">
                            <a:solidFill>
                              <a:schemeClr val="tx1"/>
                            </a:solidFill>
                            <a:effectLst/>
                            <a:latin typeface="Cambria Math"/>
                            <a:ea typeface="+mn-ea"/>
                            <a:cs typeface="+mn-cs"/>
                          </a:rPr>
                          <m:t>l</m:t>
                        </m:r>
                        <m:r>
                          <a:rPr lang="en-US" sz="1400" b="0" i="0">
                            <a:solidFill>
                              <a:schemeClr val="tx1"/>
                            </a:solidFill>
                            <a:effectLst/>
                            <a:latin typeface="Cambria Math"/>
                            <a:ea typeface="+mn-ea"/>
                            <a:cs typeface="+mn-cs"/>
                          </a:rPr>
                          <m:t>ý </m:t>
                        </m:r>
                        <m:r>
                          <m:rPr>
                            <m:sty m:val="p"/>
                          </m:rPr>
                          <a:rPr lang="en-US" sz="1400">
                            <a:solidFill>
                              <a:schemeClr val="tx1"/>
                            </a:solidFill>
                            <a:effectLst/>
                            <a:latin typeface="Cambria Math"/>
                            <a:ea typeface="+mn-ea"/>
                            <a:cs typeface="+mn-cs"/>
                          </a:rPr>
                          <m:t>x</m:t>
                        </m:r>
                        <m:r>
                          <a:rPr lang="en-US" sz="1400">
                            <a:solidFill>
                              <a:schemeClr val="tx1"/>
                            </a:solidFill>
                            <a:effectLst/>
                            <a:latin typeface="Cambria Math"/>
                            <a:ea typeface="+mn-ea"/>
                            <a:cs typeface="+mn-cs"/>
                          </a:rPr>
                          <m:t> 1,0</m:t>
                        </m:r>
                      </m:num>
                      <m:den>
                        <m:r>
                          <a:rPr lang="en-US" sz="1400">
                            <a:solidFill>
                              <a:schemeClr val="tx1"/>
                            </a:solidFill>
                            <a:effectLst/>
                            <a:latin typeface="Cambria Math"/>
                            <a:ea typeface="+mn-ea"/>
                            <a:cs typeface="+mn-cs"/>
                          </a:rPr>
                          <m:t>100%</m:t>
                        </m:r>
                      </m:den>
                    </m:f>
                  </m:oMath>
                </m:oMathPara>
              </a14:m>
              <a:endParaRPr lang="en-US" sz="1400">
                <a:latin typeface="Times New Roman" pitchFamily="18" charset="0"/>
                <a:cs typeface="Times New Roman" pitchFamily="18" charset="0"/>
              </a:endParaRPr>
            </a:p>
          </xdr:txBody>
        </xdr:sp>
      </mc:Choice>
      <mc:Fallback xmlns="">
        <xdr:sp macro="" textlink="">
          <xdr:nvSpPr>
            <xdr:cNvPr id="28" name="TextBox 27"/>
            <xdr:cNvSpPr txBox="1"/>
          </xdr:nvSpPr>
          <xdr:spPr>
            <a:xfrm>
              <a:off x="861807" y="50079958"/>
              <a:ext cx="3619497"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400" i="0">
                  <a:solidFill>
                    <a:schemeClr val="tx1"/>
                  </a:solidFill>
                  <a:effectLst/>
                  <a:latin typeface="Cambria Math"/>
                  <a:ea typeface="+mn-ea"/>
                  <a:cs typeface="+mn-cs"/>
                </a:rPr>
                <a:t>(Tỷ lệ % 𝑝</a:t>
              </a:r>
              <a:r>
                <a:rPr lang="en-US" sz="1400" b="0" i="0">
                  <a:solidFill>
                    <a:schemeClr val="tx1"/>
                  </a:solidFill>
                  <a:effectLst/>
                  <a:latin typeface="Cambria Math"/>
                  <a:ea typeface="+mn-ea"/>
                  <a:cs typeface="+mn-cs"/>
                </a:rPr>
                <a:t>ℎản ánh kiến nghị được xử lý </a:t>
              </a:r>
              <a:r>
                <a:rPr lang="en-US" sz="1400" i="0">
                  <a:solidFill>
                    <a:schemeClr val="tx1"/>
                  </a:solidFill>
                  <a:effectLst/>
                  <a:latin typeface="Cambria Math"/>
                  <a:ea typeface="+mn-ea"/>
                  <a:cs typeface="+mn-cs"/>
                </a:rPr>
                <a:t>x 1,0)/(100%)</a:t>
              </a:r>
              <a:endParaRPr lang="en-US" sz="1400">
                <a:latin typeface="Times New Roman" pitchFamily="18" charset="0"/>
                <a:cs typeface="Times New Roman" pitchFamily="18" charset="0"/>
              </a:endParaRPr>
            </a:p>
          </xdr:txBody>
        </xdr:sp>
      </mc:Fallback>
    </mc:AlternateContent>
    <xdr:clientData/>
  </xdr:oneCellAnchor>
  <xdr:oneCellAnchor>
    <xdr:from>
      <xdr:col>2</xdr:col>
      <xdr:colOff>256755</xdr:colOff>
      <xdr:row>120</xdr:row>
      <xdr:rowOff>663021</xdr:rowOff>
    </xdr:from>
    <xdr:ext cx="2932046" cy="504825"/>
    <mc:AlternateContent xmlns:mc="http://schemas.openxmlformats.org/markup-compatibility/2006" xmlns:a14="http://schemas.microsoft.com/office/drawing/2010/main">
      <mc:Choice Requires="a14">
        <xdr:sp macro="" textlink="">
          <xdr:nvSpPr>
            <xdr:cNvPr id="29" name="TextBox 28"/>
            <xdr:cNvSpPr txBox="1"/>
          </xdr:nvSpPr>
          <xdr:spPr>
            <a:xfrm>
              <a:off x="1066380" y="50678796"/>
              <a:ext cx="2932046"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n-US" sz="1400" i="1">
                            <a:solidFill>
                              <a:schemeClr val="tx1"/>
                            </a:solidFill>
                            <a:effectLst/>
                            <a:latin typeface="Cambria Math"/>
                            <a:ea typeface="+mn-ea"/>
                            <a:cs typeface="+mn-cs"/>
                          </a:rPr>
                        </m:ctrlPr>
                      </m:fPr>
                      <m:num>
                        <m:r>
                          <m:rPr>
                            <m:sty m:val="p"/>
                          </m:rPr>
                          <a:rPr lang="en-US" sz="1400">
                            <a:solidFill>
                              <a:schemeClr val="tx1"/>
                            </a:solidFill>
                            <a:effectLst/>
                            <a:latin typeface="Cambria Math"/>
                            <a:ea typeface="+mn-ea"/>
                            <a:cs typeface="+mn-cs"/>
                          </a:rPr>
                          <m:t>T</m:t>
                        </m:r>
                        <m:r>
                          <a:rPr lang="en-US" sz="1400">
                            <a:solidFill>
                              <a:schemeClr val="tx1"/>
                            </a:solidFill>
                            <a:effectLst/>
                            <a:latin typeface="Cambria Math"/>
                            <a:ea typeface="+mn-ea"/>
                            <a:cs typeface="+mn-cs"/>
                          </a:rPr>
                          <m:t>ỷ </m:t>
                        </m:r>
                        <m:r>
                          <m:rPr>
                            <m:sty m:val="p"/>
                          </m:rPr>
                          <a:rPr lang="en-US" sz="1400">
                            <a:solidFill>
                              <a:schemeClr val="tx1"/>
                            </a:solidFill>
                            <a:effectLst/>
                            <a:latin typeface="Cambria Math"/>
                            <a:ea typeface="+mn-ea"/>
                            <a:cs typeface="+mn-cs"/>
                          </a:rPr>
                          <m:t>l</m:t>
                        </m:r>
                        <m:r>
                          <a:rPr lang="en-US" sz="1400">
                            <a:solidFill>
                              <a:schemeClr val="tx1"/>
                            </a:solidFill>
                            <a:effectLst/>
                            <a:latin typeface="Cambria Math"/>
                            <a:ea typeface="+mn-ea"/>
                            <a:cs typeface="+mn-cs"/>
                          </a:rPr>
                          <m:t>ệ % </m:t>
                        </m:r>
                        <m:r>
                          <a:rPr lang="en-US" sz="1400" i="1">
                            <a:solidFill>
                              <a:schemeClr val="tx1"/>
                            </a:solidFill>
                            <a:effectLst/>
                            <a:latin typeface="Cambria Math"/>
                            <a:ea typeface="+mn-ea"/>
                            <a:cs typeface="+mn-cs"/>
                          </a:rPr>
                          <m:t>𝑟</m:t>
                        </m:r>
                        <m:r>
                          <a:rPr lang="en-US" sz="1400" b="0" i="0">
                            <a:solidFill>
                              <a:schemeClr val="tx1"/>
                            </a:solidFill>
                            <a:effectLst/>
                            <a:latin typeface="Cambria Math"/>
                            <a:ea typeface="+mn-ea"/>
                            <a:cs typeface="+mn-cs"/>
                          </a:rPr>
                          <m:t>ấ</m:t>
                        </m:r>
                        <m:r>
                          <m:rPr>
                            <m:sty m:val="p"/>
                          </m:rPr>
                          <a:rPr lang="en-US" sz="1400" b="0" i="0">
                            <a:solidFill>
                              <a:schemeClr val="tx1"/>
                            </a:solidFill>
                            <a:effectLst/>
                            <a:latin typeface="Cambria Math"/>
                            <a:ea typeface="+mn-ea"/>
                            <a:cs typeface="+mn-cs"/>
                          </a:rPr>
                          <m:t>t</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h</m:t>
                        </m:r>
                        <m:r>
                          <a:rPr lang="en-US" sz="1400" b="0" i="0">
                            <a:solidFill>
                              <a:schemeClr val="tx1"/>
                            </a:solidFill>
                            <a:effectLst/>
                            <a:latin typeface="Cambria Math"/>
                            <a:ea typeface="+mn-ea"/>
                            <a:cs typeface="+mn-cs"/>
                          </a:rPr>
                          <m:t>à</m:t>
                        </m:r>
                        <m:r>
                          <m:rPr>
                            <m:sty m:val="p"/>
                          </m:rPr>
                          <a:rPr lang="en-US" sz="1400" b="0" i="0">
                            <a:solidFill>
                              <a:schemeClr val="tx1"/>
                            </a:solidFill>
                            <a:effectLst/>
                            <a:latin typeface="Cambria Math"/>
                            <a:ea typeface="+mn-ea"/>
                            <a:cs typeface="+mn-cs"/>
                          </a:rPr>
                          <m:t>i</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l</m:t>
                        </m:r>
                        <m:r>
                          <a:rPr lang="en-US" sz="1400" b="0" i="0">
                            <a:solidFill>
                              <a:schemeClr val="tx1"/>
                            </a:solidFill>
                            <a:effectLst/>
                            <a:latin typeface="Cambria Math"/>
                            <a:ea typeface="+mn-ea"/>
                            <a:cs typeface="+mn-cs"/>
                          </a:rPr>
                          <m:t>ò</m:t>
                        </m:r>
                        <m:r>
                          <m:rPr>
                            <m:sty m:val="p"/>
                          </m:rPr>
                          <a:rPr lang="en-US" sz="1400" b="0" i="0">
                            <a:solidFill>
                              <a:schemeClr val="tx1"/>
                            </a:solidFill>
                            <a:effectLst/>
                            <a:latin typeface="Cambria Math"/>
                            <a:ea typeface="+mn-ea"/>
                            <a:cs typeface="+mn-cs"/>
                          </a:rPr>
                          <m:t>ng</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v</m:t>
                        </m:r>
                        <m:r>
                          <a:rPr lang="en-US" sz="1400" b="0" i="0">
                            <a:solidFill>
                              <a:schemeClr val="tx1"/>
                            </a:solidFill>
                            <a:effectLst/>
                            <a:latin typeface="Cambria Math"/>
                            <a:ea typeface="+mn-ea"/>
                            <a:cs typeface="+mn-cs"/>
                          </a:rPr>
                          <m:t>à </m:t>
                        </m:r>
                        <m:r>
                          <m:rPr>
                            <m:sty m:val="p"/>
                          </m:rPr>
                          <a:rPr lang="en-US" sz="1400" b="0" i="0">
                            <a:solidFill>
                              <a:schemeClr val="tx1"/>
                            </a:solidFill>
                            <a:effectLst/>
                            <a:latin typeface="Cambria Math"/>
                            <a:ea typeface="+mn-ea"/>
                            <a:cs typeface="+mn-cs"/>
                          </a:rPr>
                          <m:t>h</m:t>
                        </m:r>
                        <m:r>
                          <a:rPr lang="en-US" sz="1400" b="0" i="0">
                            <a:solidFill>
                              <a:schemeClr val="tx1"/>
                            </a:solidFill>
                            <a:effectLst/>
                            <a:latin typeface="Cambria Math"/>
                            <a:ea typeface="+mn-ea"/>
                            <a:cs typeface="+mn-cs"/>
                          </a:rPr>
                          <m:t>à</m:t>
                        </m:r>
                        <m:r>
                          <m:rPr>
                            <m:sty m:val="p"/>
                          </m:rPr>
                          <a:rPr lang="en-US" sz="1400" b="0" i="0">
                            <a:solidFill>
                              <a:schemeClr val="tx1"/>
                            </a:solidFill>
                            <a:effectLst/>
                            <a:latin typeface="Cambria Math"/>
                            <a:ea typeface="+mn-ea"/>
                            <a:cs typeface="+mn-cs"/>
                          </a:rPr>
                          <m:t>i</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l</m:t>
                        </m:r>
                        <m:r>
                          <a:rPr lang="en-US" sz="1400" b="0" i="0">
                            <a:solidFill>
                              <a:schemeClr val="tx1"/>
                            </a:solidFill>
                            <a:effectLst/>
                            <a:latin typeface="Cambria Math"/>
                            <a:ea typeface="+mn-ea"/>
                            <a:cs typeface="+mn-cs"/>
                          </a:rPr>
                          <m:t>ò</m:t>
                        </m:r>
                        <m:r>
                          <m:rPr>
                            <m:sty m:val="p"/>
                          </m:rPr>
                          <a:rPr lang="en-US" sz="1400" b="0" i="0">
                            <a:solidFill>
                              <a:schemeClr val="tx1"/>
                            </a:solidFill>
                            <a:effectLst/>
                            <a:latin typeface="Cambria Math"/>
                            <a:ea typeface="+mn-ea"/>
                            <a:cs typeface="+mn-cs"/>
                          </a:rPr>
                          <m:t>ng</m:t>
                        </m:r>
                        <m:r>
                          <a:rPr lang="en-US" sz="1400" b="0" i="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x</m:t>
                        </m:r>
                        <m:r>
                          <a:rPr lang="en-US" sz="1400">
                            <a:solidFill>
                              <a:schemeClr val="tx1"/>
                            </a:solidFill>
                            <a:effectLst/>
                            <a:latin typeface="Cambria Math"/>
                            <a:ea typeface="+mn-ea"/>
                            <a:cs typeface="+mn-cs"/>
                          </a:rPr>
                          <m:t> 1,0</m:t>
                        </m:r>
                      </m:num>
                      <m:den>
                        <m:r>
                          <a:rPr lang="en-US" sz="1400">
                            <a:solidFill>
                              <a:schemeClr val="tx1"/>
                            </a:solidFill>
                            <a:effectLst/>
                            <a:latin typeface="Cambria Math"/>
                            <a:ea typeface="+mn-ea"/>
                            <a:cs typeface="+mn-cs"/>
                          </a:rPr>
                          <m:t>100%</m:t>
                        </m:r>
                      </m:den>
                    </m:f>
                  </m:oMath>
                </m:oMathPara>
              </a14:m>
              <a:endParaRPr lang="en-US" sz="1400">
                <a:latin typeface="Times New Roman" pitchFamily="18" charset="0"/>
                <a:cs typeface="Times New Roman" pitchFamily="18" charset="0"/>
              </a:endParaRPr>
            </a:p>
          </xdr:txBody>
        </xdr:sp>
      </mc:Choice>
      <mc:Fallback xmlns="">
        <xdr:sp macro="" textlink="">
          <xdr:nvSpPr>
            <xdr:cNvPr id="29" name="TextBox 28"/>
            <xdr:cNvSpPr txBox="1"/>
          </xdr:nvSpPr>
          <xdr:spPr>
            <a:xfrm>
              <a:off x="1066380" y="50678796"/>
              <a:ext cx="2932046"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400" i="0">
                  <a:solidFill>
                    <a:schemeClr val="tx1"/>
                  </a:solidFill>
                  <a:effectLst/>
                  <a:latin typeface="Cambria Math"/>
                  <a:ea typeface="+mn-ea"/>
                  <a:cs typeface="+mn-cs"/>
                </a:rPr>
                <a:t>(Tỷ lệ % 𝑟</a:t>
              </a:r>
              <a:r>
                <a:rPr lang="en-US" sz="1400" b="0" i="0">
                  <a:solidFill>
                    <a:schemeClr val="tx1"/>
                  </a:solidFill>
                  <a:effectLst/>
                  <a:latin typeface="Cambria Math"/>
                  <a:ea typeface="+mn-ea"/>
                  <a:cs typeface="+mn-cs"/>
                </a:rPr>
                <a:t>ất hài lòng và hài lòng </a:t>
              </a:r>
              <a:r>
                <a:rPr lang="en-US" sz="1400" i="0">
                  <a:solidFill>
                    <a:schemeClr val="tx1"/>
                  </a:solidFill>
                  <a:effectLst/>
                  <a:latin typeface="Cambria Math"/>
                  <a:ea typeface="+mn-ea"/>
                  <a:cs typeface="+mn-cs"/>
                </a:rPr>
                <a:t>x 1,0)/(100%)</a:t>
              </a:r>
              <a:endParaRPr lang="en-US" sz="1400">
                <a:latin typeface="Times New Roman" pitchFamily="18" charset="0"/>
                <a:cs typeface="Times New Roman" pitchFamily="18" charset="0"/>
              </a:endParaRPr>
            </a:p>
          </xdr:txBody>
        </xdr:sp>
      </mc:Fallback>
    </mc:AlternateContent>
    <xdr:clientData/>
  </xdr:oneCellAnchor>
  <xdr:oneCellAnchor>
    <xdr:from>
      <xdr:col>2</xdr:col>
      <xdr:colOff>695734</xdr:colOff>
      <xdr:row>123</xdr:row>
      <xdr:rowOff>447260</xdr:rowOff>
    </xdr:from>
    <xdr:ext cx="2849223" cy="504825"/>
    <mc:AlternateContent xmlns:mc="http://schemas.openxmlformats.org/markup-compatibility/2006" xmlns:a14="http://schemas.microsoft.com/office/drawing/2010/main">
      <mc:Choice Requires="a14">
        <xdr:sp macro="" textlink="">
          <xdr:nvSpPr>
            <xdr:cNvPr id="30" name="TextBox 29"/>
            <xdr:cNvSpPr txBox="1"/>
          </xdr:nvSpPr>
          <xdr:spPr>
            <a:xfrm>
              <a:off x="1391473" y="53538782"/>
              <a:ext cx="2849223"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n-US" sz="1400" i="1">
                            <a:solidFill>
                              <a:schemeClr val="tx1"/>
                            </a:solidFill>
                            <a:effectLst/>
                            <a:latin typeface="Cambria Math"/>
                            <a:ea typeface="+mn-ea"/>
                            <a:cs typeface="+mn-cs"/>
                          </a:rPr>
                        </m:ctrlPr>
                      </m:fPr>
                      <m:num>
                        <m:r>
                          <m:rPr>
                            <m:sty m:val="p"/>
                          </m:rPr>
                          <a:rPr lang="en-US" sz="1400">
                            <a:solidFill>
                              <a:schemeClr val="tx1"/>
                            </a:solidFill>
                            <a:effectLst/>
                            <a:latin typeface="Cambria Math"/>
                            <a:ea typeface="+mn-ea"/>
                            <a:cs typeface="+mn-cs"/>
                          </a:rPr>
                          <m:t>T</m:t>
                        </m:r>
                        <m:r>
                          <a:rPr lang="en-US" sz="1400">
                            <a:solidFill>
                              <a:schemeClr val="tx1"/>
                            </a:solidFill>
                            <a:effectLst/>
                            <a:latin typeface="Cambria Math"/>
                            <a:ea typeface="+mn-ea"/>
                            <a:cs typeface="+mn-cs"/>
                          </a:rPr>
                          <m:t>ỷ </m:t>
                        </m:r>
                        <m:r>
                          <m:rPr>
                            <m:sty m:val="p"/>
                          </m:rPr>
                          <a:rPr lang="en-US" sz="1400">
                            <a:solidFill>
                              <a:schemeClr val="tx1"/>
                            </a:solidFill>
                            <a:effectLst/>
                            <a:latin typeface="Cambria Math"/>
                            <a:ea typeface="+mn-ea"/>
                            <a:cs typeface="+mn-cs"/>
                          </a:rPr>
                          <m:t>l</m:t>
                        </m:r>
                        <m:r>
                          <a:rPr lang="en-US" sz="1400">
                            <a:solidFill>
                              <a:schemeClr val="tx1"/>
                            </a:solidFill>
                            <a:effectLst/>
                            <a:latin typeface="Cambria Math"/>
                            <a:ea typeface="+mn-ea"/>
                            <a:cs typeface="+mn-cs"/>
                          </a:rPr>
                          <m:t>ệ % </m:t>
                        </m:r>
                        <m:r>
                          <a:rPr lang="en-US" sz="1400" i="1">
                            <a:solidFill>
                              <a:schemeClr val="tx1"/>
                            </a:solidFill>
                            <a:effectLst/>
                            <a:latin typeface="Cambria Math"/>
                            <a:ea typeface="+mn-ea"/>
                            <a:cs typeface="+mn-cs"/>
                          </a:rPr>
                          <m:t>𝑟</m:t>
                        </m:r>
                        <m:r>
                          <a:rPr lang="en-US" sz="1400" b="0" i="0">
                            <a:solidFill>
                              <a:schemeClr val="tx1"/>
                            </a:solidFill>
                            <a:effectLst/>
                            <a:latin typeface="Cambria Math"/>
                            <a:ea typeface="+mn-ea"/>
                            <a:cs typeface="+mn-cs"/>
                          </a:rPr>
                          <m:t>ấ</m:t>
                        </m:r>
                        <m:r>
                          <m:rPr>
                            <m:sty m:val="p"/>
                          </m:rPr>
                          <a:rPr lang="en-US" sz="1400" b="0" i="0">
                            <a:solidFill>
                              <a:schemeClr val="tx1"/>
                            </a:solidFill>
                            <a:effectLst/>
                            <a:latin typeface="Cambria Math"/>
                            <a:ea typeface="+mn-ea"/>
                            <a:cs typeface="+mn-cs"/>
                          </a:rPr>
                          <m:t>t</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h</m:t>
                        </m:r>
                        <m:r>
                          <a:rPr lang="en-US" sz="1400" b="0" i="0">
                            <a:solidFill>
                              <a:schemeClr val="tx1"/>
                            </a:solidFill>
                            <a:effectLst/>
                            <a:latin typeface="Cambria Math"/>
                            <a:ea typeface="+mn-ea"/>
                            <a:cs typeface="+mn-cs"/>
                          </a:rPr>
                          <m:t>à</m:t>
                        </m:r>
                        <m:r>
                          <m:rPr>
                            <m:sty m:val="p"/>
                          </m:rPr>
                          <a:rPr lang="en-US" sz="1400" b="0" i="0">
                            <a:solidFill>
                              <a:schemeClr val="tx1"/>
                            </a:solidFill>
                            <a:effectLst/>
                            <a:latin typeface="Cambria Math"/>
                            <a:ea typeface="+mn-ea"/>
                            <a:cs typeface="+mn-cs"/>
                          </a:rPr>
                          <m:t>i</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l</m:t>
                        </m:r>
                        <m:r>
                          <a:rPr lang="en-US" sz="1400" b="0" i="0">
                            <a:solidFill>
                              <a:schemeClr val="tx1"/>
                            </a:solidFill>
                            <a:effectLst/>
                            <a:latin typeface="Cambria Math"/>
                            <a:ea typeface="+mn-ea"/>
                            <a:cs typeface="+mn-cs"/>
                          </a:rPr>
                          <m:t>ò</m:t>
                        </m:r>
                        <m:r>
                          <m:rPr>
                            <m:sty m:val="p"/>
                          </m:rPr>
                          <a:rPr lang="en-US" sz="1400" b="0" i="0">
                            <a:solidFill>
                              <a:schemeClr val="tx1"/>
                            </a:solidFill>
                            <a:effectLst/>
                            <a:latin typeface="Cambria Math"/>
                            <a:ea typeface="+mn-ea"/>
                            <a:cs typeface="+mn-cs"/>
                          </a:rPr>
                          <m:t>ng</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v</m:t>
                        </m:r>
                        <m:r>
                          <a:rPr lang="en-US" sz="1400" b="0" i="0">
                            <a:solidFill>
                              <a:schemeClr val="tx1"/>
                            </a:solidFill>
                            <a:effectLst/>
                            <a:latin typeface="Cambria Math"/>
                            <a:ea typeface="+mn-ea"/>
                            <a:cs typeface="+mn-cs"/>
                          </a:rPr>
                          <m:t>à </m:t>
                        </m:r>
                        <m:r>
                          <m:rPr>
                            <m:sty m:val="p"/>
                          </m:rPr>
                          <a:rPr lang="en-US" sz="1400" b="0" i="0">
                            <a:solidFill>
                              <a:schemeClr val="tx1"/>
                            </a:solidFill>
                            <a:effectLst/>
                            <a:latin typeface="Cambria Math"/>
                            <a:ea typeface="+mn-ea"/>
                            <a:cs typeface="+mn-cs"/>
                          </a:rPr>
                          <m:t>h</m:t>
                        </m:r>
                        <m:r>
                          <a:rPr lang="en-US" sz="1400" b="0" i="0">
                            <a:solidFill>
                              <a:schemeClr val="tx1"/>
                            </a:solidFill>
                            <a:effectLst/>
                            <a:latin typeface="Cambria Math"/>
                            <a:ea typeface="+mn-ea"/>
                            <a:cs typeface="+mn-cs"/>
                          </a:rPr>
                          <m:t>à</m:t>
                        </m:r>
                        <m:r>
                          <m:rPr>
                            <m:sty m:val="p"/>
                          </m:rPr>
                          <a:rPr lang="en-US" sz="1400" b="0" i="0">
                            <a:solidFill>
                              <a:schemeClr val="tx1"/>
                            </a:solidFill>
                            <a:effectLst/>
                            <a:latin typeface="Cambria Math"/>
                            <a:ea typeface="+mn-ea"/>
                            <a:cs typeface="+mn-cs"/>
                          </a:rPr>
                          <m:t>i</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l</m:t>
                        </m:r>
                        <m:r>
                          <a:rPr lang="en-US" sz="1400" b="0" i="0">
                            <a:solidFill>
                              <a:schemeClr val="tx1"/>
                            </a:solidFill>
                            <a:effectLst/>
                            <a:latin typeface="Cambria Math"/>
                            <a:ea typeface="+mn-ea"/>
                            <a:cs typeface="+mn-cs"/>
                          </a:rPr>
                          <m:t>ò</m:t>
                        </m:r>
                        <m:r>
                          <m:rPr>
                            <m:sty m:val="p"/>
                          </m:rPr>
                          <a:rPr lang="en-US" sz="1400" b="0" i="0">
                            <a:solidFill>
                              <a:schemeClr val="tx1"/>
                            </a:solidFill>
                            <a:effectLst/>
                            <a:latin typeface="Cambria Math"/>
                            <a:ea typeface="+mn-ea"/>
                            <a:cs typeface="+mn-cs"/>
                          </a:rPr>
                          <m:t>ng</m:t>
                        </m:r>
                        <m:r>
                          <a:rPr lang="en-US" sz="1400" b="0" i="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x</m:t>
                        </m:r>
                        <m:r>
                          <a:rPr lang="en-US" sz="1400">
                            <a:solidFill>
                              <a:schemeClr val="tx1"/>
                            </a:solidFill>
                            <a:effectLst/>
                            <a:latin typeface="Cambria Math"/>
                            <a:ea typeface="+mn-ea"/>
                            <a:cs typeface="+mn-cs"/>
                          </a:rPr>
                          <m:t> 1,0</m:t>
                        </m:r>
                      </m:num>
                      <m:den>
                        <m:r>
                          <a:rPr lang="en-US" sz="1400">
                            <a:solidFill>
                              <a:schemeClr val="tx1"/>
                            </a:solidFill>
                            <a:effectLst/>
                            <a:latin typeface="Cambria Math"/>
                            <a:ea typeface="+mn-ea"/>
                            <a:cs typeface="+mn-cs"/>
                          </a:rPr>
                          <m:t>100%</m:t>
                        </m:r>
                      </m:den>
                    </m:f>
                  </m:oMath>
                </m:oMathPara>
              </a14:m>
              <a:endParaRPr lang="en-US" sz="1400">
                <a:latin typeface="Times New Roman" pitchFamily="18" charset="0"/>
                <a:cs typeface="Times New Roman" pitchFamily="18" charset="0"/>
              </a:endParaRPr>
            </a:p>
          </xdr:txBody>
        </xdr:sp>
      </mc:Choice>
      <mc:Fallback xmlns="">
        <xdr:sp macro="" textlink="">
          <xdr:nvSpPr>
            <xdr:cNvPr id="30" name="TextBox 29"/>
            <xdr:cNvSpPr txBox="1"/>
          </xdr:nvSpPr>
          <xdr:spPr>
            <a:xfrm>
              <a:off x="1391473" y="53538782"/>
              <a:ext cx="2849223"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400" i="0">
                  <a:solidFill>
                    <a:schemeClr val="tx1"/>
                  </a:solidFill>
                  <a:effectLst/>
                  <a:latin typeface="Cambria Math"/>
                  <a:ea typeface="+mn-ea"/>
                  <a:cs typeface="+mn-cs"/>
                </a:rPr>
                <a:t>(Tỷ lệ % </a:t>
              </a:r>
              <a:r>
                <a:rPr lang="en-US" sz="1400" i="0">
                  <a:solidFill>
                    <a:schemeClr val="tx1"/>
                  </a:solidFill>
                  <a:effectLst/>
                  <a:latin typeface="+mn-lt"/>
                  <a:ea typeface="+mn-ea"/>
                  <a:cs typeface="+mn-cs"/>
                </a:rPr>
                <a:t>𝑟</a:t>
              </a:r>
              <a:r>
                <a:rPr lang="en-US" sz="1400" b="0" i="0">
                  <a:solidFill>
                    <a:schemeClr val="tx1"/>
                  </a:solidFill>
                  <a:effectLst/>
                  <a:latin typeface="+mn-lt"/>
                  <a:ea typeface="+mn-ea"/>
                  <a:cs typeface="+mn-cs"/>
                </a:rPr>
                <a:t>ất hài lòng và hài lòng </a:t>
              </a:r>
              <a:r>
                <a:rPr lang="en-US" sz="1400" i="0">
                  <a:solidFill>
                    <a:schemeClr val="tx1"/>
                  </a:solidFill>
                  <a:effectLst/>
                  <a:latin typeface="Cambria Math"/>
                  <a:ea typeface="+mn-ea"/>
                  <a:cs typeface="+mn-cs"/>
                </a:rPr>
                <a:t>x 1,0)/(100%)</a:t>
              </a:r>
              <a:endParaRPr lang="en-US" sz="1400">
                <a:latin typeface="Times New Roman" pitchFamily="18" charset="0"/>
                <a:cs typeface="Times New Roman" pitchFamily="18" charset="0"/>
              </a:endParaRPr>
            </a:p>
          </xdr:txBody>
        </xdr:sp>
      </mc:Fallback>
    </mc:AlternateContent>
    <xdr:clientData/>
  </xdr:oneCellAnchor>
  <xdr:oneCellAnchor>
    <xdr:from>
      <xdr:col>2</xdr:col>
      <xdr:colOff>695734</xdr:colOff>
      <xdr:row>124</xdr:row>
      <xdr:rowOff>447260</xdr:rowOff>
    </xdr:from>
    <xdr:ext cx="2849223" cy="504825"/>
    <mc:AlternateContent xmlns:mc="http://schemas.openxmlformats.org/markup-compatibility/2006" xmlns:a14="http://schemas.microsoft.com/office/drawing/2010/main">
      <mc:Choice Requires="a14">
        <xdr:sp macro="" textlink="">
          <xdr:nvSpPr>
            <xdr:cNvPr id="31" name="TextBox 30"/>
            <xdr:cNvSpPr txBox="1"/>
          </xdr:nvSpPr>
          <xdr:spPr>
            <a:xfrm>
              <a:off x="1391473" y="53538782"/>
              <a:ext cx="2849223"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n-US" sz="1400" i="1">
                            <a:solidFill>
                              <a:schemeClr val="tx1"/>
                            </a:solidFill>
                            <a:effectLst/>
                            <a:latin typeface="Cambria Math"/>
                            <a:ea typeface="+mn-ea"/>
                            <a:cs typeface="+mn-cs"/>
                          </a:rPr>
                        </m:ctrlPr>
                      </m:fPr>
                      <m:num>
                        <m:r>
                          <m:rPr>
                            <m:sty m:val="p"/>
                          </m:rPr>
                          <a:rPr lang="en-US" sz="1400">
                            <a:solidFill>
                              <a:schemeClr val="tx1"/>
                            </a:solidFill>
                            <a:effectLst/>
                            <a:latin typeface="Cambria Math"/>
                            <a:ea typeface="+mn-ea"/>
                            <a:cs typeface="+mn-cs"/>
                          </a:rPr>
                          <m:t>T</m:t>
                        </m:r>
                        <m:r>
                          <a:rPr lang="en-US" sz="1400">
                            <a:solidFill>
                              <a:schemeClr val="tx1"/>
                            </a:solidFill>
                            <a:effectLst/>
                            <a:latin typeface="Cambria Math"/>
                            <a:ea typeface="+mn-ea"/>
                            <a:cs typeface="+mn-cs"/>
                          </a:rPr>
                          <m:t>ỷ </m:t>
                        </m:r>
                        <m:r>
                          <m:rPr>
                            <m:sty m:val="p"/>
                          </m:rPr>
                          <a:rPr lang="en-US" sz="1400">
                            <a:solidFill>
                              <a:schemeClr val="tx1"/>
                            </a:solidFill>
                            <a:effectLst/>
                            <a:latin typeface="Cambria Math"/>
                            <a:ea typeface="+mn-ea"/>
                            <a:cs typeface="+mn-cs"/>
                          </a:rPr>
                          <m:t>l</m:t>
                        </m:r>
                        <m:r>
                          <a:rPr lang="en-US" sz="1400">
                            <a:solidFill>
                              <a:schemeClr val="tx1"/>
                            </a:solidFill>
                            <a:effectLst/>
                            <a:latin typeface="Cambria Math"/>
                            <a:ea typeface="+mn-ea"/>
                            <a:cs typeface="+mn-cs"/>
                          </a:rPr>
                          <m:t>ệ % </m:t>
                        </m:r>
                        <m:r>
                          <a:rPr lang="en-US" sz="1400" i="1">
                            <a:solidFill>
                              <a:schemeClr val="tx1"/>
                            </a:solidFill>
                            <a:effectLst/>
                            <a:latin typeface="Cambria Math"/>
                            <a:ea typeface="+mn-ea"/>
                            <a:cs typeface="+mn-cs"/>
                          </a:rPr>
                          <m:t>𝑟</m:t>
                        </m:r>
                        <m:r>
                          <a:rPr lang="en-US" sz="1400" b="0" i="0">
                            <a:solidFill>
                              <a:schemeClr val="tx1"/>
                            </a:solidFill>
                            <a:effectLst/>
                            <a:latin typeface="Cambria Math"/>
                            <a:ea typeface="+mn-ea"/>
                            <a:cs typeface="+mn-cs"/>
                          </a:rPr>
                          <m:t>ấ</m:t>
                        </m:r>
                        <m:r>
                          <m:rPr>
                            <m:sty m:val="p"/>
                          </m:rPr>
                          <a:rPr lang="en-US" sz="1400" b="0" i="0">
                            <a:solidFill>
                              <a:schemeClr val="tx1"/>
                            </a:solidFill>
                            <a:effectLst/>
                            <a:latin typeface="Cambria Math"/>
                            <a:ea typeface="+mn-ea"/>
                            <a:cs typeface="+mn-cs"/>
                          </a:rPr>
                          <m:t>t</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h</m:t>
                        </m:r>
                        <m:r>
                          <a:rPr lang="en-US" sz="1400" b="0" i="0">
                            <a:solidFill>
                              <a:schemeClr val="tx1"/>
                            </a:solidFill>
                            <a:effectLst/>
                            <a:latin typeface="Cambria Math"/>
                            <a:ea typeface="+mn-ea"/>
                            <a:cs typeface="+mn-cs"/>
                          </a:rPr>
                          <m:t>à</m:t>
                        </m:r>
                        <m:r>
                          <m:rPr>
                            <m:sty m:val="p"/>
                          </m:rPr>
                          <a:rPr lang="en-US" sz="1400" b="0" i="0">
                            <a:solidFill>
                              <a:schemeClr val="tx1"/>
                            </a:solidFill>
                            <a:effectLst/>
                            <a:latin typeface="Cambria Math"/>
                            <a:ea typeface="+mn-ea"/>
                            <a:cs typeface="+mn-cs"/>
                          </a:rPr>
                          <m:t>i</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l</m:t>
                        </m:r>
                        <m:r>
                          <a:rPr lang="en-US" sz="1400" b="0" i="0">
                            <a:solidFill>
                              <a:schemeClr val="tx1"/>
                            </a:solidFill>
                            <a:effectLst/>
                            <a:latin typeface="Cambria Math"/>
                            <a:ea typeface="+mn-ea"/>
                            <a:cs typeface="+mn-cs"/>
                          </a:rPr>
                          <m:t>ò</m:t>
                        </m:r>
                        <m:r>
                          <m:rPr>
                            <m:sty m:val="p"/>
                          </m:rPr>
                          <a:rPr lang="en-US" sz="1400" b="0" i="0">
                            <a:solidFill>
                              <a:schemeClr val="tx1"/>
                            </a:solidFill>
                            <a:effectLst/>
                            <a:latin typeface="Cambria Math"/>
                            <a:ea typeface="+mn-ea"/>
                            <a:cs typeface="+mn-cs"/>
                          </a:rPr>
                          <m:t>ng</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v</m:t>
                        </m:r>
                        <m:r>
                          <a:rPr lang="en-US" sz="1400" b="0" i="0">
                            <a:solidFill>
                              <a:schemeClr val="tx1"/>
                            </a:solidFill>
                            <a:effectLst/>
                            <a:latin typeface="Cambria Math"/>
                            <a:ea typeface="+mn-ea"/>
                            <a:cs typeface="+mn-cs"/>
                          </a:rPr>
                          <m:t>à </m:t>
                        </m:r>
                        <m:r>
                          <m:rPr>
                            <m:sty m:val="p"/>
                          </m:rPr>
                          <a:rPr lang="en-US" sz="1400" b="0" i="0">
                            <a:solidFill>
                              <a:schemeClr val="tx1"/>
                            </a:solidFill>
                            <a:effectLst/>
                            <a:latin typeface="Cambria Math"/>
                            <a:ea typeface="+mn-ea"/>
                            <a:cs typeface="+mn-cs"/>
                          </a:rPr>
                          <m:t>h</m:t>
                        </m:r>
                        <m:r>
                          <a:rPr lang="en-US" sz="1400" b="0" i="0">
                            <a:solidFill>
                              <a:schemeClr val="tx1"/>
                            </a:solidFill>
                            <a:effectLst/>
                            <a:latin typeface="Cambria Math"/>
                            <a:ea typeface="+mn-ea"/>
                            <a:cs typeface="+mn-cs"/>
                          </a:rPr>
                          <m:t>à</m:t>
                        </m:r>
                        <m:r>
                          <m:rPr>
                            <m:sty m:val="p"/>
                          </m:rPr>
                          <a:rPr lang="en-US" sz="1400" b="0" i="0">
                            <a:solidFill>
                              <a:schemeClr val="tx1"/>
                            </a:solidFill>
                            <a:effectLst/>
                            <a:latin typeface="Cambria Math"/>
                            <a:ea typeface="+mn-ea"/>
                            <a:cs typeface="+mn-cs"/>
                          </a:rPr>
                          <m:t>i</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l</m:t>
                        </m:r>
                        <m:r>
                          <a:rPr lang="en-US" sz="1400" b="0" i="0">
                            <a:solidFill>
                              <a:schemeClr val="tx1"/>
                            </a:solidFill>
                            <a:effectLst/>
                            <a:latin typeface="Cambria Math"/>
                            <a:ea typeface="+mn-ea"/>
                            <a:cs typeface="+mn-cs"/>
                          </a:rPr>
                          <m:t>ò</m:t>
                        </m:r>
                        <m:r>
                          <m:rPr>
                            <m:sty m:val="p"/>
                          </m:rPr>
                          <a:rPr lang="en-US" sz="1400" b="0" i="0">
                            <a:solidFill>
                              <a:schemeClr val="tx1"/>
                            </a:solidFill>
                            <a:effectLst/>
                            <a:latin typeface="Cambria Math"/>
                            <a:ea typeface="+mn-ea"/>
                            <a:cs typeface="+mn-cs"/>
                          </a:rPr>
                          <m:t>ng</m:t>
                        </m:r>
                        <m:r>
                          <a:rPr lang="en-US" sz="1400" b="0" i="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x</m:t>
                        </m:r>
                        <m:r>
                          <a:rPr lang="en-US" sz="1400">
                            <a:solidFill>
                              <a:schemeClr val="tx1"/>
                            </a:solidFill>
                            <a:effectLst/>
                            <a:latin typeface="Cambria Math"/>
                            <a:ea typeface="+mn-ea"/>
                            <a:cs typeface="+mn-cs"/>
                          </a:rPr>
                          <m:t> 0,5</m:t>
                        </m:r>
                      </m:num>
                      <m:den>
                        <m:r>
                          <a:rPr lang="en-US" sz="1400">
                            <a:solidFill>
                              <a:schemeClr val="tx1"/>
                            </a:solidFill>
                            <a:effectLst/>
                            <a:latin typeface="Cambria Math"/>
                            <a:ea typeface="+mn-ea"/>
                            <a:cs typeface="+mn-cs"/>
                          </a:rPr>
                          <m:t>100%</m:t>
                        </m:r>
                      </m:den>
                    </m:f>
                  </m:oMath>
                </m:oMathPara>
              </a14:m>
              <a:endParaRPr lang="en-US" sz="1400">
                <a:latin typeface="Times New Roman" pitchFamily="18" charset="0"/>
                <a:cs typeface="Times New Roman" pitchFamily="18" charset="0"/>
              </a:endParaRPr>
            </a:p>
          </xdr:txBody>
        </xdr:sp>
      </mc:Choice>
      <mc:Fallback xmlns="">
        <xdr:sp macro="" textlink="">
          <xdr:nvSpPr>
            <xdr:cNvPr id="31" name="TextBox 30"/>
            <xdr:cNvSpPr txBox="1"/>
          </xdr:nvSpPr>
          <xdr:spPr>
            <a:xfrm>
              <a:off x="1391473" y="53538782"/>
              <a:ext cx="2849223"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400" i="0">
                  <a:solidFill>
                    <a:schemeClr val="tx1"/>
                  </a:solidFill>
                  <a:effectLst/>
                  <a:latin typeface="Cambria Math"/>
                  <a:ea typeface="+mn-ea"/>
                  <a:cs typeface="+mn-cs"/>
                </a:rPr>
                <a:t>(Tỷ lệ % </a:t>
              </a:r>
              <a:r>
                <a:rPr lang="en-US" sz="1400" i="0">
                  <a:solidFill>
                    <a:schemeClr val="tx1"/>
                  </a:solidFill>
                  <a:effectLst/>
                  <a:latin typeface="+mn-lt"/>
                  <a:ea typeface="+mn-ea"/>
                  <a:cs typeface="+mn-cs"/>
                </a:rPr>
                <a:t>𝑟</a:t>
              </a:r>
              <a:r>
                <a:rPr lang="en-US" sz="1400" b="0" i="0">
                  <a:solidFill>
                    <a:schemeClr val="tx1"/>
                  </a:solidFill>
                  <a:effectLst/>
                  <a:latin typeface="+mn-lt"/>
                  <a:ea typeface="+mn-ea"/>
                  <a:cs typeface="+mn-cs"/>
                </a:rPr>
                <a:t>ất hài lòng và hài lòng </a:t>
              </a:r>
              <a:r>
                <a:rPr lang="en-US" sz="1400" i="0">
                  <a:solidFill>
                    <a:schemeClr val="tx1"/>
                  </a:solidFill>
                  <a:effectLst/>
                  <a:latin typeface="Cambria Math"/>
                  <a:ea typeface="+mn-ea"/>
                  <a:cs typeface="+mn-cs"/>
                </a:rPr>
                <a:t>x 0</a:t>
              </a:r>
              <a:r>
                <a:rPr lang="en-US" sz="1400" b="0" i="0">
                  <a:solidFill>
                    <a:schemeClr val="tx1"/>
                  </a:solidFill>
                  <a:effectLst/>
                  <a:latin typeface="Cambria Math"/>
                  <a:ea typeface="+mn-ea"/>
                  <a:cs typeface="+mn-cs"/>
                </a:rPr>
                <a:t>,5)/(</a:t>
              </a:r>
              <a:r>
                <a:rPr lang="en-US" sz="1400" i="0">
                  <a:solidFill>
                    <a:schemeClr val="tx1"/>
                  </a:solidFill>
                  <a:effectLst/>
                  <a:latin typeface="Cambria Math"/>
                  <a:ea typeface="+mn-ea"/>
                  <a:cs typeface="+mn-cs"/>
                </a:rPr>
                <a:t>100%)</a:t>
              </a:r>
              <a:endParaRPr lang="en-US" sz="1400">
                <a:latin typeface="Times New Roman" pitchFamily="18" charset="0"/>
                <a:cs typeface="Times New Roman" pitchFamily="18" charset="0"/>
              </a:endParaRPr>
            </a:p>
          </xdr:txBody>
        </xdr:sp>
      </mc:Fallback>
    </mc:AlternateContent>
    <xdr:clientData/>
  </xdr:oneCellAnchor>
  <xdr:oneCellAnchor>
    <xdr:from>
      <xdr:col>2</xdr:col>
      <xdr:colOff>99391</xdr:colOff>
      <xdr:row>134</xdr:row>
      <xdr:rowOff>662606</xdr:rowOff>
    </xdr:from>
    <xdr:ext cx="3314701" cy="513474"/>
    <mc:AlternateContent xmlns:mc="http://schemas.openxmlformats.org/markup-compatibility/2006" xmlns:a14="http://schemas.microsoft.com/office/drawing/2010/main">
      <mc:Choice Requires="a14">
        <xdr:sp macro="" textlink="">
          <xdr:nvSpPr>
            <xdr:cNvPr id="32" name="TextBox 31"/>
            <xdr:cNvSpPr txBox="1"/>
          </xdr:nvSpPr>
          <xdr:spPr>
            <a:xfrm>
              <a:off x="795130" y="61142215"/>
              <a:ext cx="3314701" cy="5134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f>
                      <m:fPr>
                        <m:ctrlPr>
                          <a:rPr lang="en-US" sz="1400" i="1">
                            <a:solidFill>
                              <a:schemeClr val="tx1"/>
                            </a:solidFill>
                            <a:effectLst/>
                            <a:latin typeface="Cambria Math"/>
                            <a:ea typeface="+mn-ea"/>
                            <a:cs typeface="+mn-cs"/>
                          </a:rPr>
                        </m:ctrlPr>
                      </m:fPr>
                      <m:num>
                        <m:r>
                          <m:rPr>
                            <m:sty m:val="p"/>
                          </m:rPr>
                          <a:rPr lang="en-US" sz="1400">
                            <a:solidFill>
                              <a:schemeClr val="tx1"/>
                            </a:solidFill>
                            <a:effectLst/>
                            <a:latin typeface="Cambria Math"/>
                            <a:ea typeface="+mn-ea"/>
                            <a:cs typeface="+mn-cs"/>
                          </a:rPr>
                          <m:t>T</m:t>
                        </m:r>
                        <m:r>
                          <a:rPr lang="en-US" sz="1400">
                            <a:solidFill>
                              <a:schemeClr val="tx1"/>
                            </a:solidFill>
                            <a:effectLst/>
                            <a:latin typeface="Cambria Math"/>
                            <a:ea typeface="+mn-ea"/>
                            <a:cs typeface="+mn-cs"/>
                          </a:rPr>
                          <m:t>ỷ </m:t>
                        </m:r>
                        <m:r>
                          <m:rPr>
                            <m:sty m:val="p"/>
                          </m:rPr>
                          <a:rPr lang="en-US" sz="1400">
                            <a:solidFill>
                              <a:schemeClr val="tx1"/>
                            </a:solidFill>
                            <a:effectLst/>
                            <a:latin typeface="Cambria Math"/>
                            <a:ea typeface="+mn-ea"/>
                            <a:cs typeface="+mn-cs"/>
                          </a:rPr>
                          <m:t>l</m:t>
                        </m:r>
                        <m:r>
                          <a:rPr lang="en-US" sz="1400">
                            <a:solidFill>
                              <a:schemeClr val="tx1"/>
                            </a:solidFill>
                            <a:effectLst/>
                            <a:latin typeface="Cambria Math"/>
                            <a:ea typeface="+mn-ea"/>
                            <a:cs typeface="+mn-cs"/>
                          </a:rPr>
                          <m:t>ệ % đơ</m:t>
                        </m:r>
                        <m:r>
                          <m:rPr>
                            <m:sty m:val="p"/>
                          </m:rPr>
                          <a:rPr lang="en-US" sz="1400" b="0" i="0">
                            <a:solidFill>
                              <a:schemeClr val="tx1"/>
                            </a:solidFill>
                            <a:effectLst/>
                            <a:latin typeface="Cambria Math"/>
                            <a:ea typeface="+mn-ea"/>
                            <a:cs typeface="+mn-cs"/>
                          </a:rPr>
                          <m:t>n</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v</m:t>
                        </m:r>
                        <m:r>
                          <a:rPr lang="en-US" sz="1400" b="0" i="0">
                            <a:solidFill>
                              <a:schemeClr val="tx1"/>
                            </a:solidFill>
                            <a:effectLst/>
                            <a:latin typeface="Cambria Math"/>
                            <a:ea typeface="+mn-ea"/>
                            <a:cs typeface="+mn-cs"/>
                          </a:rPr>
                          <m:t>ị đạ</m:t>
                        </m:r>
                        <m:r>
                          <m:rPr>
                            <m:sty m:val="p"/>
                          </m:rPr>
                          <a:rPr lang="en-US" sz="1400" b="0" i="0">
                            <a:solidFill>
                              <a:schemeClr val="tx1"/>
                            </a:solidFill>
                            <a:effectLst/>
                            <a:latin typeface="Cambria Math"/>
                            <a:ea typeface="+mn-ea"/>
                            <a:cs typeface="+mn-cs"/>
                          </a:rPr>
                          <m:t>t</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danh</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hi</m:t>
                        </m:r>
                        <m:r>
                          <a:rPr lang="en-US" sz="1400" b="0" i="0">
                            <a:solidFill>
                              <a:schemeClr val="tx1"/>
                            </a:solidFill>
                            <a:effectLst/>
                            <a:latin typeface="Cambria Math"/>
                            <a:ea typeface="+mn-ea"/>
                            <a:cs typeface="+mn-cs"/>
                          </a:rPr>
                          <m:t>ệ</m:t>
                        </m:r>
                        <m:r>
                          <m:rPr>
                            <m:sty m:val="p"/>
                          </m:rPr>
                          <a:rPr lang="en-US" sz="1400" b="0" i="0">
                            <a:solidFill>
                              <a:schemeClr val="tx1"/>
                            </a:solidFill>
                            <a:effectLst/>
                            <a:latin typeface="Cambria Math"/>
                            <a:ea typeface="+mn-ea"/>
                            <a:cs typeface="+mn-cs"/>
                          </a:rPr>
                          <m:t>u</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thi</m:t>
                        </m:r>
                        <m:r>
                          <a:rPr lang="en-US" sz="1400" b="0" i="0">
                            <a:solidFill>
                              <a:schemeClr val="tx1"/>
                            </a:solidFill>
                            <a:effectLst/>
                            <a:latin typeface="Cambria Math"/>
                            <a:ea typeface="+mn-ea"/>
                            <a:cs typeface="+mn-cs"/>
                          </a:rPr>
                          <m:t> đ</m:t>
                        </m:r>
                        <m:r>
                          <m:rPr>
                            <m:sty m:val="p"/>
                          </m:rPr>
                          <a:rPr lang="en-US" sz="1400" b="0" i="0">
                            <a:solidFill>
                              <a:schemeClr val="tx1"/>
                            </a:solidFill>
                            <a:effectLst/>
                            <a:latin typeface="Cambria Math"/>
                            <a:ea typeface="+mn-ea"/>
                            <a:cs typeface="+mn-cs"/>
                          </a:rPr>
                          <m:t>ua</m:t>
                        </m:r>
                        <m:r>
                          <a:rPr lang="en-US" sz="1400" b="0" i="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x</m:t>
                        </m:r>
                        <m:r>
                          <a:rPr lang="en-US" sz="1400">
                            <a:solidFill>
                              <a:schemeClr val="tx1"/>
                            </a:solidFill>
                            <a:effectLst/>
                            <a:latin typeface="Cambria Math"/>
                            <a:ea typeface="+mn-ea"/>
                            <a:cs typeface="+mn-cs"/>
                          </a:rPr>
                          <m:t> 1,</m:t>
                        </m:r>
                        <m:r>
                          <a:rPr lang="en-US" sz="1400" b="0" i="1">
                            <a:solidFill>
                              <a:schemeClr val="tx1"/>
                            </a:solidFill>
                            <a:effectLst/>
                            <a:latin typeface="Cambria Math"/>
                            <a:ea typeface="+mn-ea"/>
                            <a:cs typeface="+mn-cs"/>
                          </a:rPr>
                          <m:t>5</m:t>
                        </m:r>
                      </m:num>
                      <m:den>
                        <m:r>
                          <a:rPr lang="en-US" sz="1400" b="0" i="0">
                            <a:solidFill>
                              <a:schemeClr val="tx1"/>
                            </a:solidFill>
                            <a:effectLst/>
                            <a:latin typeface="Cambria Math"/>
                            <a:ea typeface="+mn-ea"/>
                            <a:cs typeface="+mn-cs"/>
                          </a:rPr>
                          <m:t>8</m:t>
                        </m:r>
                        <m:r>
                          <a:rPr lang="en-US" sz="1400">
                            <a:solidFill>
                              <a:schemeClr val="tx1"/>
                            </a:solidFill>
                            <a:effectLst/>
                            <a:latin typeface="Cambria Math"/>
                            <a:ea typeface="+mn-ea"/>
                            <a:cs typeface="+mn-cs"/>
                          </a:rPr>
                          <m:t>0%</m:t>
                        </m:r>
                      </m:den>
                    </m:f>
                  </m:oMath>
                </m:oMathPara>
              </a14:m>
              <a:endParaRPr lang="en-US" sz="1400"/>
            </a:p>
          </xdr:txBody>
        </xdr:sp>
      </mc:Choice>
      <mc:Fallback xmlns="">
        <xdr:sp macro="" textlink="">
          <xdr:nvSpPr>
            <xdr:cNvPr id="32" name="TextBox 31"/>
            <xdr:cNvSpPr txBox="1"/>
          </xdr:nvSpPr>
          <xdr:spPr>
            <a:xfrm>
              <a:off x="795130" y="61142215"/>
              <a:ext cx="3314701" cy="5134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sz="1400" i="0">
                  <a:solidFill>
                    <a:schemeClr val="tx1"/>
                  </a:solidFill>
                  <a:effectLst/>
                  <a:latin typeface="Cambria Math"/>
                  <a:ea typeface="+mn-ea"/>
                  <a:cs typeface="+mn-cs"/>
                </a:rPr>
                <a:t>(Tỷ lệ % đơ</a:t>
              </a:r>
              <a:r>
                <a:rPr lang="en-US" sz="1400" b="0" i="0">
                  <a:solidFill>
                    <a:schemeClr val="tx1"/>
                  </a:solidFill>
                  <a:effectLst/>
                  <a:latin typeface="Cambria Math"/>
                  <a:ea typeface="+mn-ea"/>
                  <a:cs typeface="+mn-cs"/>
                </a:rPr>
                <a:t>n vị đạt danh hiệu thi đua </a:t>
              </a:r>
              <a:r>
                <a:rPr lang="en-US" sz="1400" i="0">
                  <a:solidFill>
                    <a:schemeClr val="tx1"/>
                  </a:solidFill>
                  <a:effectLst/>
                  <a:latin typeface="Cambria Math"/>
                  <a:ea typeface="+mn-ea"/>
                  <a:cs typeface="+mn-cs"/>
                </a:rPr>
                <a:t>x 1,</a:t>
              </a:r>
              <a:r>
                <a:rPr lang="en-US" sz="1400" b="0" i="0">
                  <a:solidFill>
                    <a:schemeClr val="tx1"/>
                  </a:solidFill>
                  <a:effectLst/>
                  <a:latin typeface="Cambria Math"/>
                  <a:ea typeface="+mn-ea"/>
                  <a:cs typeface="+mn-cs"/>
                </a:rPr>
                <a:t>5)/(8</a:t>
              </a:r>
              <a:r>
                <a:rPr lang="en-US" sz="1400" i="0">
                  <a:solidFill>
                    <a:schemeClr val="tx1"/>
                  </a:solidFill>
                  <a:effectLst/>
                  <a:latin typeface="Cambria Math"/>
                  <a:ea typeface="+mn-ea"/>
                  <a:cs typeface="+mn-cs"/>
                </a:rPr>
                <a:t>0%)</a:t>
              </a:r>
              <a:endParaRPr lang="en-US" sz="1400"/>
            </a:p>
          </xdr:txBody>
        </xdr:sp>
      </mc:Fallback>
    </mc:AlternateContent>
    <xdr:clientData/>
  </xdr:oneCellAnchor>
  <xdr:oneCellAnchor>
    <xdr:from>
      <xdr:col>2</xdr:col>
      <xdr:colOff>99392</xdr:colOff>
      <xdr:row>142</xdr:row>
      <xdr:rowOff>670889</xdr:rowOff>
    </xdr:from>
    <xdr:ext cx="3314701" cy="521425"/>
    <mc:AlternateContent xmlns:mc="http://schemas.openxmlformats.org/markup-compatibility/2006" xmlns:a14="http://schemas.microsoft.com/office/drawing/2010/main">
      <mc:Choice Requires="a14">
        <xdr:sp macro="" textlink="">
          <xdr:nvSpPr>
            <xdr:cNvPr id="33" name="TextBox 32"/>
            <xdr:cNvSpPr txBox="1"/>
          </xdr:nvSpPr>
          <xdr:spPr>
            <a:xfrm>
              <a:off x="795131" y="65167563"/>
              <a:ext cx="3314701" cy="521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f>
                      <m:fPr>
                        <m:ctrlPr>
                          <a:rPr lang="en-US" sz="1400" i="1">
                            <a:solidFill>
                              <a:schemeClr val="tx1"/>
                            </a:solidFill>
                            <a:effectLst/>
                            <a:latin typeface="Cambria Math"/>
                            <a:ea typeface="+mn-ea"/>
                            <a:cs typeface="+mn-cs"/>
                          </a:rPr>
                        </m:ctrlPr>
                      </m:fPr>
                      <m:num>
                        <m:r>
                          <m:rPr>
                            <m:sty m:val="p"/>
                          </m:rPr>
                          <a:rPr lang="en-US" sz="1400">
                            <a:solidFill>
                              <a:schemeClr val="tx1"/>
                            </a:solidFill>
                            <a:effectLst/>
                            <a:latin typeface="Cambria Math"/>
                            <a:ea typeface="+mn-ea"/>
                            <a:cs typeface="+mn-cs"/>
                          </a:rPr>
                          <m:t>T</m:t>
                        </m:r>
                        <m:r>
                          <a:rPr lang="en-US" sz="1400">
                            <a:solidFill>
                              <a:schemeClr val="tx1"/>
                            </a:solidFill>
                            <a:effectLst/>
                            <a:latin typeface="Cambria Math"/>
                            <a:ea typeface="+mn-ea"/>
                            <a:cs typeface="+mn-cs"/>
                          </a:rPr>
                          <m:t>ỷ </m:t>
                        </m:r>
                        <m:r>
                          <m:rPr>
                            <m:sty m:val="p"/>
                          </m:rPr>
                          <a:rPr lang="en-US" sz="1400">
                            <a:solidFill>
                              <a:schemeClr val="tx1"/>
                            </a:solidFill>
                            <a:effectLst/>
                            <a:latin typeface="Cambria Math"/>
                            <a:ea typeface="+mn-ea"/>
                            <a:cs typeface="+mn-cs"/>
                          </a:rPr>
                          <m:t>l</m:t>
                        </m:r>
                        <m:r>
                          <a:rPr lang="en-US" sz="1400">
                            <a:solidFill>
                              <a:schemeClr val="tx1"/>
                            </a:solidFill>
                            <a:effectLst/>
                            <a:latin typeface="Cambria Math"/>
                            <a:ea typeface="+mn-ea"/>
                            <a:cs typeface="+mn-cs"/>
                          </a:rPr>
                          <m:t>ệ % </m:t>
                        </m:r>
                        <m:r>
                          <a:rPr lang="en-US" sz="1400" i="1">
                            <a:solidFill>
                              <a:schemeClr val="tx1"/>
                            </a:solidFill>
                            <a:effectLst/>
                            <a:latin typeface="Cambria Math"/>
                            <a:ea typeface="+mn-ea"/>
                            <a:cs typeface="+mn-cs"/>
                          </a:rPr>
                          <m:t>𝑘</m:t>
                        </m:r>
                        <m:r>
                          <a:rPr lang="en-US" sz="1400" b="0" i="0">
                            <a:solidFill>
                              <a:schemeClr val="tx1"/>
                            </a:solidFill>
                            <a:effectLst/>
                            <a:latin typeface="Cambria Math"/>
                            <a:ea typeface="+mn-ea"/>
                            <a:cs typeface="+mn-cs"/>
                          </a:rPr>
                          <m:t>ế </m:t>
                        </m:r>
                        <m:r>
                          <m:rPr>
                            <m:sty m:val="p"/>
                          </m:rPr>
                          <a:rPr lang="en-US" sz="1400" b="0" i="0">
                            <a:solidFill>
                              <a:schemeClr val="tx1"/>
                            </a:solidFill>
                            <a:effectLst/>
                            <a:latin typeface="Cambria Math"/>
                            <a:ea typeface="+mn-ea"/>
                            <a:cs typeface="+mn-cs"/>
                          </a:rPr>
                          <m:t>ho</m:t>
                        </m:r>
                        <m:r>
                          <a:rPr lang="en-US" sz="1400" b="0" i="0">
                            <a:solidFill>
                              <a:schemeClr val="tx1"/>
                            </a:solidFill>
                            <a:effectLst/>
                            <a:latin typeface="Cambria Math"/>
                            <a:ea typeface="+mn-ea"/>
                            <a:cs typeface="+mn-cs"/>
                          </a:rPr>
                          <m:t>ạ</m:t>
                        </m:r>
                        <m:r>
                          <m:rPr>
                            <m:sty m:val="p"/>
                          </m:rPr>
                          <a:rPr lang="en-US" sz="1400" b="0" i="0">
                            <a:solidFill>
                              <a:schemeClr val="tx1"/>
                            </a:solidFill>
                            <a:effectLst/>
                            <a:latin typeface="Cambria Math"/>
                            <a:ea typeface="+mn-ea"/>
                            <a:cs typeface="+mn-cs"/>
                          </a:rPr>
                          <m:t>ch</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ho</m:t>
                        </m:r>
                        <m:r>
                          <a:rPr lang="en-US" sz="1400" b="0" i="0">
                            <a:solidFill>
                              <a:schemeClr val="tx1"/>
                            </a:solidFill>
                            <a:effectLst/>
                            <a:latin typeface="Cambria Math"/>
                            <a:ea typeface="+mn-ea"/>
                            <a:cs typeface="+mn-cs"/>
                          </a:rPr>
                          <m:t>à</m:t>
                        </m:r>
                        <m:r>
                          <m:rPr>
                            <m:sty m:val="p"/>
                          </m:rPr>
                          <a:rPr lang="en-US" sz="1400" b="0" i="0">
                            <a:solidFill>
                              <a:schemeClr val="tx1"/>
                            </a:solidFill>
                            <a:effectLst/>
                            <a:latin typeface="Cambria Math"/>
                            <a:ea typeface="+mn-ea"/>
                            <a:cs typeface="+mn-cs"/>
                          </a:rPr>
                          <m:t>n</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th</m:t>
                        </m:r>
                        <m:r>
                          <a:rPr lang="en-US" sz="1400" b="0" i="0">
                            <a:solidFill>
                              <a:schemeClr val="tx1"/>
                            </a:solidFill>
                            <a:effectLst/>
                            <a:latin typeface="Cambria Math"/>
                            <a:ea typeface="+mn-ea"/>
                            <a:cs typeface="+mn-cs"/>
                          </a:rPr>
                          <m:t>à</m:t>
                        </m:r>
                        <m:r>
                          <m:rPr>
                            <m:sty m:val="p"/>
                          </m:rPr>
                          <a:rPr lang="en-US" sz="1400" b="0" i="0">
                            <a:solidFill>
                              <a:schemeClr val="tx1"/>
                            </a:solidFill>
                            <a:effectLst/>
                            <a:latin typeface="Cambria Math"/>
                            <a:ea typeface="+mn-ea"/>
                            <a:cs typeface="+mn-cs"/>
                          </a:rPr>
                          <m:t>nh</m:t>
                        </m:r>
                        <m:r>
                          <a:rPr lang="en-US" sz="1400" b="0" i="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x</m:t>
                        </m:r>
                        <m:r>
                          <a:rPr lang="en-US" sz="1400">
                            <a:solidFill>
                              <a:schemeClr val="tx1"/>
                            </a:solidFill>
                            <a:effectLst/>
                            <a:latin typeface="Cambria Math"/>
                            <a:ea typeface="+mn-ea"/>
                            <a:cs typeface="+mn-cs"/>
                          </a:rPr>
                          <m:t> 1,</m:t>
                        </m:r>
                        <m:r>
                          <a:rPr lang="en-US" sz="1400" b="0" i="1">
                            <a:solidFill>
                              <a:schemeClr val="tx1"/>
                            </a:solidFill>
                            <a:effectLst/>
                            <a:latin typeface="Cambria Math"/>
                            <a:ea typeface="+mn-ea"/>
                            <a:cs typeface="+mn-cs"/>
                          </a:rPr>
                          <m:t>0</m:t>
                        </m:r>
                      </m:num>
                      <m:den>
                        <m:r>
                          <a:rPr lang="en-US" sz="1400" b="0" i="0">
                            <a:solidFill>
                              <a:schemeClr val="tx1"/>
                            </a:solidFill>
                            <a:effectLst/>
                            <a:latin typeface="Cambria Math"/>
                            <a:ea typeface="+mn-ea"/>
                            <a:cs typeface="+mn-cs"/>
                          </a:rPr>
                          <m:t>10</m:t>
                        </m:r>
                        <m:r>
                          <a:rPr lang="en-US" sz="1400">
                            <a:solidFill>
                              <a:schemeClr val="tx1"/>
                            </a:solidFill>
                            <a:effectLst/>
                            <a:latin typeface="Cambria Math"/>
                            <a:ea typeface="+mn-ea"/>
                            <a:cs typeface="+mn-cs"/>
                          </a:rPr>
                          <m:t>0%</m:t>
                        </m:r>
                      </m:den>
                    </m:f>
                  </m:oMath>
                </m:oMathPara>
              </a14:m>
              <a:endParaRPr lang="en-US" sz="1400"/>
            </a:p>
          </xdr:txBody>
        </xdr:sp>
      </mc:Choice>
      <mc:Fallback xmlns="">
        <xdr:sp macro="" textlink="">
          <xdr:nvSpPr>
            <xdr:cNvPr id="33" name="TextBox 32"/>
            <xdr:cNvSpPr txBox="1"/>
          </xdr:nvSpPr>
          <xdr:spPr>
            <a:xfrm>
              <a:off x="795131" y="65167563"/>
              <a:ext cx="3314701" cy="521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sz="1400" i="0">
                  <a:solidFill>
                    <a:schemeClr val="tx1"/>
                  </a:solidFill>
                  <a:effectLst/>
                  <a:latin typeface="Cambria Math"/>
                  <a:ea typeface="+mn-ea"/>
                  <a:cs typeface="+mn-cs"/>
                </a:rPr>
                <a:t>(Tỷ lệ % 𝑘</a:t>
              </a:r>
              <a:r>
                <a:rPr lang="en-US" sz="1400" b="0" i="0">
                  <a:solidFill>
                    <a:schemeClr val="tx1"/>
                  </a:solidFill>
                  <a:effectLst/>
                  <a:latin typeface="Cambria Math"/>
                  <a:ea typeface="+mn-ea"/>
                  <a:cs typeface="+mn-cs"/>
                </a:rPr>
                <a:t>ế hoạch hoàn thành </a:t>
              </a:r>
              <a:r>
                <a:rPr lang="en-US" sz="1400" i="0">
                  <a:solidFill>
                    <a:schemeClr val="tx1"/>
                  </a:solidFill>
                  <a:effectLst/>
                  <a:latin typeface="Cambria Math"/>
                  <a:ea typeface="+mn-ea"/>
                  <a:cs typeface="+mn-cs"/>
                </a:rPr>
                <a:t>x 1,</a:t>
              </a:r>
              <a:r>
                <a:rPr lang="en-US" sz="1400" b="0" i="0">
                  <a:solidFill>
                    <a:schemeClr val="tx1"/>
                  </a:solidFill>
                  <a:effectLst/>
                  <a:latin typeface="Cambria Math"/>
                  <a:ea typeface="+mn-ea"/>
                  <a:cs typeface="+mn-cs"/>
                </a:rPr>
                <a:t>0)/(10</a:t>
              </a:r>
              <a:r>
                <a:rPr lang="en-US" sz="1400" i="0">
                  <a:solidFill>
                    <a:schemeClr val="tx1"/>
                  </a:solidFill>
                  <a:effectLst/>
                  <a:latin typeface="Cambria Math"/>
                  <a:ea typeface="+mn-ea"/>
                  <a:cs typeface="+mn-cs"/>
                </a:rPr>
                <a:t>0%)</a:t>
              </a:r>
              <a:endParaRPr lang="en-US" sz="1400"/>
            </a:p>
          </xdr:txBody>
        </xdr:sp>
      </mc:Fallback>
    </mc:AlternateContent>
    <xdr:clientData/>
  </xdr:oneCellAnchor>
  <xdr:oneCellAnchor>
    <xdr:from>
      <xdr:col>2</xdr:col>
      <xdr:colOff>542925</xdr:colOff>
      <xdr:row>165</xdr:row>
      <xdr:rowOff>438150</xdr:rowOff>
    </xdr:from>
    <xdr:ext cx="2762249" cy="504825"/>
    <mc:AlternateContent xmlns:mc="http://schemas.openxmlformats.org/markup-compatibility/2006" xmlns:a14="http://schemas.microsoft.com/office/drawing/2010/main">
      <mc:Choice Requires="a14">
        <xdr:sp macro="" textlink="">
          <xdr:nvSpPr>
            <xdr:cNvPr id="34" name="TextBox 33"/>
            <xdr:cNvSpPr txBox="1"/>
          </xdr:nvSpPr>
          <xdr:spPr>
            <a:xfrm>
              <a:off x="1209675" y="67579875"/>
              <a:ext cx="2762249"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n-US" sz="1400" i="1">
                            <a:solidFill>
                              <a:schemeClr val="tx1"/>
                            </a:solidFill>
                            <a:effectLst/>
                            <a:latin typeface="Cambria Math"/>
                            <a:ea typeface="+mn-ea"/>
                            <a:cs typeface="+mn-cs"/>
                          </a:rPr>
                        </m:ctrlPr>
                      </m:fPr>
                      <m:num>
                        <m:r>
                          <m:rPr>
                            <m:sty m:val="p"/>
                          </m:rPr>
                          <a:rPr lang="en-US" sz="1400">
                            <a:solidFill>
                              <a:schemeClr val="tx1"/>
                            </a:solidFill>
                            <a:effectLst/>
                            <a:latin typeface="Cambria Math"/>
                            <a:ea typeface="+mn-ea"/>
                            <a:cs typeface="+mn-cs"/>
                          </a:rPr>
                          <m:t>T</m:t>
                        </m:r>
                        <m:r>
                          <a:rPr lang="en-US" sz="1400">
                            <a:solidFill>
                              <a:schemeClr val="tx1"/>
                            </a:solidFill>
                            <a:effectLst/>
                            <a:latin typeface="Cambria Math"/>
                            <a:ea typeface="+mn-ea"/>
                            <a:cs typeface="+mn-cs"/>
                          </a:rPr>
                          <m:t>ỷ </m:t>
                        </m:r>
                        <m:r>
                          <m:rPr>
                            <m:sty m:val="p"/>
                          </m:rPr>
                          <a:rPr lang="en-US" sz="1400">
                            <a:solidFill>
                              <a:schemeClr val="tx1"/>
                            </a:solidFill>
                            <a:effectLst/>
                            <a:latin typeface="Cambria Math"/>
                            <a:ea typeface="+mn-ea"/>
                            <a:cs typeface="+mn-cs"/>
                          </a:rPr>
                          <m:t>l</m:t>
                        </m:r>
                        <m:r>
                          <a:rPr lang="en-US" sz="1400">
                            <a:solidFill>
                              <a:schemeClr val="tx1"/>
                            </a:solidFill>
                            <a:effectLst/>
                            <a:latin typeface="Cambria Math"/>
                            <a:ea typeface="+mn-ea"/>
                            <a:cs typeface="+mn-cs"/>
                          </a:rPr>
                          <m:t>ệ % </m:t>
                        </m:r>
                        <m:r>
                          <m:rPr>
                            <m:sty m:val="p"/>
                          </m:rPr>
                          <a:rPr lang="en-US" sz="1400">
                            <a:solidFill>
                              <a:schemeClr val="tx1"/>
                            </a:solidFill>
                            <a:effectLst/>
                            <a:latin typeface="Cambria Math"/>
                            <a:ea typeface="+mn-ea"/>
                            <a:cs typeface="+mn-cs"/>
                          </a:rPr>
                          <m:t>k</m:t>
                        </m:r>
                        <m:r>
                          <a:rPr lang="en-US" sz="1400">
                            <a:solidFill>
                              <a:schemeClr val="tx1"/>
                            </a:solidFill>
                            <a:effectLst/>
                            <a:latin typeface="Cambria Math"/>
                            <a:ea typeface="+mn-ea"/>
                            <a:cs typeface="+mn-cs"/>
                          </a:rPr>
                          <m:t>ế </m:t>
                        </m:r>
                        <m:r>
                          <m:rPr>
                            <m:sty m:val="p"/>
                          </m:rPr>
                          <a:rPr lang="en-US" sz="1400">
                            <a:solidFill>
                              <a:schemeClr val="tx1"/>
                            </a:solidFill>
                            <a:effectLst/>
                            <a:latin typeface="Cambria Math"/>
                            <a:ea typeface="+mn-ea"/>
                            <a:cs typeface="+mn-cs"/>
                          </a:rPr>
                          <m:t>ho</m:t>
                        </m:r>
                        <m:r>
                          <a:rPr lang="en-US" sz="1400" b="0" i="0">
                            <a:solidFill>
                              <a:schemeClr val="tx1"/>
                            </a:solidFill>
                            <a:effectLst/>
                            <a:latin typeface="Cambria Math"/>
                            <a:ea typeface="+mn-ea"/>
                            <a:cs typeface="+mn-cs"/>
                          </a:rPr>
                          <m:t>ạ</m:t>
                        </m:r>
                        <m:r>
                          <m:rPr>
                            <m:sty m:val="p"/>
                          </m:rPr>
                          <a:rPr lang="en-US" sz="1400">
                            <a:solidFill>
                              <a:schemeClr val="tx1"/>
                            </a:solidFill>
                            <a:effectLst/>
                            <a:latin typeface="Cambria Math"/>
                            <a:ea typeface="+mn-ea"/>
                            <a:cs typeface="+mn-cs"/>
                          </a:rPr>
                          <m:t>ch</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ho</m:t>
                        </m:r>
                        <m:r>
                          <a:rPr lang="en-US" sz="1400">
                            <a:solidFill>
                              <a:schemeClr val="tx1"/>
                            </a:solidFill>
                            <a:effectLst/>
                            <a:latin typeface="Cambria Math"/>
                            <a:ea typeface="+mn-ea"/>
                            <a:cs typeface="+mn-cs"/>
                          </a:rPr>
                          <m:t>à</m:t>
                        </m:r>
                        <m:r>
                          <m:rPr>
                            <m:sty m:val="p"/>
                          </m:rPr>
                          <a:rPr lang="en-US" sz="1400">
                            <a:solidFill>
                              <a:schemeClr val="tx1"/>
                            </a:solidFill>
                            <a:effectLst/>
                            <a:latin typeface="Cambria Math"/>
                            <a:ea typeface="+mn-ea"/>
                            <a:cs typeface="+mn-cs"/>
                          </a:rPr>
                          <m:t>n</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th</m:t>
                        </m:r>
                        <m:r>
                          <a:rPr lang="en-US" sz="1400">
                            <a:solidFill>
                              <a:schemeClr val="tx1"/>
                            </a:solidFill>
                            <a:effectLst/>
                            <a:latin typeface="Cambria Math"/>
                            <a:ea typeface="+mn-ea"/>
                            <a:cs typeface="+mn-cs"/>
                          </a:rPr>
                          <m:t>à</m:t>
                        </m:r>
                        <m:r>
                          <m:rPr>
                            <m:sty m:val="p"/>
                          </m:rPr>
                          <a:rPr lang="en-US" sz="1400">
                            <a:solidFill>
                              <a:schemeClr val="tx1"/>
                            </a:solidFill>
                            <a:effectLst/>
                            <a:latin typeface="Cambria Math"/>
                            <a:ea typeface="+mn-ea"/>
                            <a:cs typeface="+mn-cs"/>
                          </a:rPr>
                          <m:t>nh</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x</m:t>
                        </m:r>
                        <m:r>
                          <a:rPr lang="en-US" sz="1400">
                            <a:solidFill>
                              <a:schemeClr val="tx1"/>
                            </a:solidFill>
                            <a:effectLst/>
                            <a:latin typeface="Cambria Math"/>
                            <a:ea typeface="+mn-ea"/>
                            <a:cs typeface="+mn-cs"/>
                          </a:rPr>
                          <m:t> 0.5</m:t>
                        </m:r>
                      </m:num>
                      <m:den>
                        <m:r>
                          <a:rPr lang="en-US" sz="1400">
                            <a:solidFill>
                              <a:schemeClr val="tx1"/>
                            </a:solidFill>
                            <a:effectLst/>
                            <a:latin typeface="Cambria Math"/>
                            <a:ea typeface="+mn-ea"/>
                            <a:cs typeface="+mn-cs"/>
                          </a:rPr>
                          <m:t>100%</m:t>
                        </m:r>
                      </m:den>
                    </m:f>
                  </m:oMath>
                </m:oMathPara>
              </a14:m>
              <a:endParaRPr lang="en-US" sz="1400">
                <a:latin typeface="Times New Roman" pitchFamily="18" charset="0"/>
                <a:cs typeface="Times New Roman" pitchFamily="18" charset="0"/>
              </a:endParaRPr>
            </a:p>
          </xdr:txBody>
        </xdr:sp>
      </mc:Choice>
      <mc:Fallback xmlns="">
        <xdr:sp macro="" textlink="">
          <xdr:nvSpPr>
            <xdr:cNvPr id="34" name="TextBox 33"/>
            <xdr:cNvSpPr txBox="1"/>
          </xdr:nvSpPr>
          <xdr:spPr>
            <a:xfrm>
              <a:off x="1209675" y="67579875"/>
              <a:ext cx="2762249"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400" i="0">
                  <a:solidFill>
                    <a:schemeClr val="tx1"/>
                  </a:solidFill>
                  <a:effectLst/>
                  <a:latin typeface="Cambria Math"/>
                  <a:ea typeface="+mn-ea"/>
                  <a:cs typeface="+mn-cs"/>
                </a:rPr>
                <a:t>(Tỷ lệ % kế ho</a:t>
              </a:r>
              <a:r>
                <a:rPr lang="en-US" sz="1400" b="0" i="0">
                  <a:solidFill>
                    <a:schemeClr val="tx1"/>
                  </a:solidFill>
                  <a:effectLst/>
                  <a:latin typeface="Cambria Math"/>
                  <a:ea typeface="+mn-ea"/>
                  <a:cs typeface="+mn-cs"/>
                </a:rPr>
                <a:t>ạ</a:t>
              </a:r>
              <a:r>
                <a:rPr lang="en-US" sz="1400" i="0">
                  <a:solidFill>
                    <a:schemeClr val="tx1"/>
                  </a:solidFill>
                  <a:effectLst/>
                  <a:latin typeface="Cambria Math"/>
                  <a:ea typeface="+mn-ea"/>
                  <a:cs typeface="+mn-cs"/>
                </a:rPr>
                <a:t>ch hoàn thành x 0</a:t>
              </a:r>
              <a:r>
                <a:rPr lang="en-US" sz="1400" b="0" i="0">
                  <a:solidFill>
                    <a:schemeClr val="tx1"/>
                  </a:solidFill>
                  <a:effectLst/>
                  <a:latin typeface="Cambria Math"/>
                  <a:ea typeface="+mn-ea"/>
                  <a:cs typeface="+mn-cs"/>
                </a:rPr>
                <a:t>.5)/(</a:t>
              </a:r>
              <a:r>
                <a:rPr lang="en-US" sz="1400" i="0">
                  <a:solidFill>
                    <a:schemeClr val="tx1"/>
                  </a:solidFill>
                  <a:effectLst/>
                  <a:latin typeface="Cambria Math"/>
                  <a:ea typeface="+mn-ea"/>
                  <a:cs typeface="+mn-cs"/>
                </a:rPr>
                <a:t>100%)</a:t>
              </a:r>
              <a:endParaRPr lang="en-US" sz="1400">
                <a:latin typeface="Times New Roman" pitchFamily="18" charset="0"/>
                <a:cs typeface="Times New Roman" pitchFamily="18" charset="0"/>
              </a:endParaRPr>
            </a:p>
          </xdr:txBody>
        </xdr:sp>
      </mc:Fallback>
    </mc:AlternateContent>
    <xdr:clientData/>
  </xdr:oneCellAnchor>
  <xdr:oneCellAnchor>
    <xdr:from>
      <xdr:col>1</xdr:col>
      <xdr:colOff>571500</xdr:colOff>
      <xdr:row>209</xdr:row>
      <xdr:rowOff>666750</xdr:rowOff>
    </xdr:from>
    <xdr:ext cx="3771900" cy="490775"/>
    <mc:AlternateContent xmlns:mc="http://schemas.openxmlformats.org/markup-compatibility/2006" xmlns:a14="http://schemas.microsoft.com/office/drawing/2010/main">
      <mc:Choice Requires="a14">
        <xdr:sp macro="" textlink="">
          <xdr:nvSpPr>
            <xdr:cNvPr id="35" name="TextBox 34"/>
            <xdr:cNvSpPr txBox="1"/>
          </xdr:nvSpPr>
          <xdr:spPr>
            <a:xfrm>
              <a:off x="790575" y="91478100"/>
              <a:ext cx="3771900" cy="490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f>
                      <m:fPr>
                        <m:ctrlPr>
                          <a:rPr lang="en-US" sz="1300" i="1">
                            <a:solidFill>
                              <a:schemeClr val="tx1"/>
                            </a:solidFill>
                            <a:effectLst/>
                            <a:latin typeface="Cambria Math"/>
                            <a:ea typeface="+mn-ea"/>
                            <a:cs typeface="+mn-cs"/>
                          </a:rPr>
                        </m:ctrlPr>
                      </m:fPr>
                      <m:num>
                        <m:r>
                          <m:rPr>
                            <m:sty m:val="p"/>
                          </m:rPr>
                          <a:rPr lang="en-US" sz="1300">
                            <a:solidFill>
                              <a:schemeClr val="tx1"/>
                            </a:solidFill>
                            <a:effectLst/>
                            <a:latin typeface="Cambria Math"/>
                            <a:ea typeface="+mn-ea"/>
                            <a:cs typeface="+mn-cs"/>
                          </a:rPr>
                          <m:t>T</m:t>
                        </m:r>
                        <m:r>
                          <a:rPr lang="en-US" sz="1300">
                            <a:solidFill>
                              <a:schemeClr val="tx1"/>
                            </a:solidFill>
                            <a:effectLst/>
                            <a:latin typeface="Cambria Math"/>
                            <a:ea typeface="+mn-ea"/>
                            <a:cs typeface="+mn-cs"/>
                          </a:rPr>
                          <m:t>ỷ </m:t>
                        </m:r>
                        <m:r>
                          <m:rPr>
                            <m:sty m:val="p"/>
                          </m:rPr>
                          <a:rPr lang="en-US" sz="1300">
                            <a:solidFill>
                              <a:schemeClr val="tx1"/>
                            </a:solidFill>
                            <a:effectLst/>
                            <a:latin typeface="Cambria Math"/>
                            <a:ea typeface="+mn-ea"/>
                            <a:cs typeface="+mn-cs"/>
                          </a:rPr>
                          <m:t>l</m:t>
                        </m:r>
                        <m:r>
                          <a:rPr lang="en-US" sz="1300">
                            <a:solidFill>
                              <a:schemeClr val="tx1"/>
                            </a:solidFill>
                            <a:effectLst/>
                            <a:latin typeface="Cambria Math"/>
                            <a:ea typeface="+mn-ea"/>
                            <a:cs typeface="+mn-cs"/>
                          </a:rPr>
                          <m:t>ệ % </m:t>
                        </m:r>
                        <m:r>
                          <m:rPr>
                            <m:sty m:val="p"/>
                          </m:rPr>
                          <a:rPr lang="en-US" sz="1300" b="0" i="0">
                            <a:solidFill>
                              <a:schemeClr val="tx1"/>
                            </a:solidFill>
                            <a:effectLst/>
                            <a:latin typeface="Cambria Math"/>
                            <a:ea typeface="+mn-ea"/>
                            <a:cs typeface="+mn-cs"/>
                          </a:rPr>
                          <m:t>v</m:t>
                        </m:r>
                        <m:r>
                          <a:rPr lang="en-US" sz="1300" b="0" i="0">
                            <a:solidFill>
                              <a:schemeClr val="tx1"/>
                            </a:solidFill>
                            <a:effectLst/>
                            <a:latin typeface="Cambria Math"/>
                            <a:ea typeface="+mn-ea"/>
                            <a:cs typeface="+mn-cs"/>
                          </a:rPr>
                          <m:t>ấ</m:t>
                        </m:r>
                        <m:r>
                          <m:rPr>
                            <m:sty m:val="p"/>
                          </m:rPr>
                          <a:rPr lang="en-US" sz="1300" b="0" i="0">
                            <a:solidFill>
                              <a:schemeClr val="tx1"/>
                            </a:solidFill>
                            <a:effectLst/>
                            <a:latin typeface="Cambria Math"/>
                            <a:ea typeface="+mn-ea"/>
                            <a:cs typeface="+mn-cs"/>
                          </a:rPr>
                          <m:t>n</m:t>
                        </m:r>
                        <m:r>
                          <a:rPr lang="en-US" sz="1300" b="0" i="0">
                            <a:solidFill>
                              <a:schemeClr val="tx1"/>
                            </a:solidFill>
                            <a:effectLst/>
                            <a:latin typeface="Cambria Math"/>
                            <a:ea typeface="+mn-ea"/>
                            <a:cs typeface="+mn-cs"/>
                          </a:rPr>
                          <m:t> đề đượ</m:t>
                        </m:r>
                        <m:r>
                          <m:rPr>
                            <m:sty m:val="p"/>
                          </m:rPr>
                          <a:rPr lang="en-US" sz="1300">
                            <a:solidFill>
                              <a:schemeClr val="tx1"/>
                            </a:solidFill>
                            <a:effectLst/>
                            <a:latin typeface="Cambria Math"/>
                            <a:ea typeface="+mn-ea"/>
                            <a:cs typeface="+mn-cs"/>
                          </a:rPr>
                          <m:t>c</m:t>
                        </m:r>
                        <m:r>
                          <a:rPr lang="en-US" sz="1300">
                            <a:solidFill>
                              <a:schemeClr val="tx1"/>
                            </a:solidFill>
                            <a:effectLst/>
                            <a:latin typeface="Cambria Math"/>
                            <a:ea typeface="+mn-ea"/>
                            <a:cs typeface="+mn-cs"/>
                          </a:rPr>
                          <m:t> </m:t>
                        </m:r>
                        <m:r>
                          <m:rPr>
                            <m:sty m:val="p"/>
                          </m:rPr>
                          <a:rPr lang="en-US" sz="1300" b="0" i="0">
                            <a:solidFill>
                              <a:schemeClr val="tx1"/>
                            </a:solidFill>
                            <a:effectLst/>
                            <a:latin typeface="Cambria Math"/>
                            <a:ea typeface="+mn-ea"/>
                            <a:cs typeface="+mn-cs"/>
                          </a:rPr>
                          <m:t>x</m:t>
                        </m:r>
                        <m:r>
                          <a:rPr lang="en-US" sz="1300" b="0" i="0">
                            <a:solidFill>
                              <a:schemeClr val="tx1"/>
                            </a:solidFill>
                            <a:effectLst/>
                            <a:latin typeface="Cambria Math"/>
                            <a:ea typeface="+mn-ea"/>
                            <a:cs typeface="+mn-cs"/>
                          </a:rPr>
                          <m:t>ử </m:t>
                        </m:r>
                        <m:r>
                          <m:rPr>
                            <m:sty m:val="p"/>
                          </m:rPr>
                          <a:rPr lang="en-US" sz="1300" b="0" i="0">
                            <a:solidFill>
                              <a:schemeClr val="tx1"/>
                            </a:solidFill>
                            <a:effectLst/>
                            <a:latin typeface="Cambria Math"/>
                            <a:ea typeface="+mn-ea"/>
                            <a:cs typeface="+mn-cs"/>
                          </a:rPr>
                          <m:t>l</m:t>
                        </m:r>
                        <m:r>
                          <a:rPr lang="en-US" sz="1300" b="0" i="0">
                            <a:solidFill>
                              <a:schemeClr val="tx1"/>
                            </a:solidFill>
                            <a:effectLst/>
                            <a:latin typeface="Cambria Math"/>
                            <a:ea typeface="+mn-ea"/>
                            <a:cs typeface="+mn-cs"/>
                          </a:rPr>
                          <m:t>ý </m:t>
                        </m:r>
                        <m:r>
                          <m:rPr>
                            <m:sty m:val="p"/>
                          </m:rPr>
                          <a:rPr lang="en-US" sz="1300" b="0" i="0">
                            <a:solidFill>
                              <a:schemeClr val="tx1"/>
                            </a:solidFill>
                            <a:effectLst/>
                            <a:latin typeface="Cambria Math"/>
                            <a:ea typeface="+mn-ea"/>
                            <a:cs typeface="+mn-cs"/>
                          </a:rPr>
                          <m:t>ho</m:t>
                        </m:r>
                        <m:r>
                          <a:rPr lang="en-US" sz="1300" b="0" i="0">
                            <a:solidFill>
                              <a:schemeClr val="tx1"/>
                            </a:solidFill>
                            <a:effectLst/>
                            <a:latin typeface="Cambria Math"/>
                            <a:ea typeface="+mn-ea"/>
                            <a:cs typeface="+mn-cs"/>
                          </a:rPr>
                          <m:t>ặ</m:t>
                        </m:r>
                        <m:r>
                          <m:rPr>
                            <m:sty m:val="p"/>
                          </m:rPr>
                          <a:rPr lang="en-US" sz="1300" b="0" i="0">
                            <a:solidFill>
                              <a:schemeClr val="tx1"/>
                            </a:solidFill>
                            <a:effectLst/>
                            <a:latin typeface="Cambria Math"/>
                            <a:ea typeface="+mn-ea"/>
                            <a:cs typeface="+mn-cs"/>
                          </a:rPr>
                          <m:t>c</m:t>
                        </m:r>
                        <m:r>
                          <a:rPr lang="en-US" sz="1300" b="0" i="0">
                            <a:solidFill>
                              <a:schemeClr val="tx1"/>
                            </a:solidFill>
                            <a:effectLst/>
                            <a:latin typeface="Cambria Math"/>
                            <a:ea typeface="+mn-ea"/>
                            <a:cs typeface="+mn-cs"/>
                          </a:rPr>
                          <m:t> </m:t>
                        </m:r>
                        <m:r>
                          <m:rPr>
                            <m:sty m:val="p"/>
                          </m:rPr>
                          <a:rPr lang="en-US" sz="1300">
                            <a:solidFill>
                              <a:schemeClr val="tx1"/>
                            </a:solidFill>
                            <a:effectLst/>
                            <a:latin typeface="Cambria Math"/>
                            <a:ea typeface="+mn-ea"/>
                            <a:cs typeface="+mn-cs"/>
                          </a:rPr>
                          <m:t>ki</m:t>
                        </m:r>
                        <m:r>
                          <a:rPr lang="en-US" sz="1300">
                            <a:solidFill>
                              <a:schemeClr val="tx1"/>
                            </a:solidFill>
                            <a:effectLst/>
                            <a:latin typeface="Cambria Math"/>
                            <a:ea typeface="+mn-ea"/>
                            <a:cs typeface="+mn-cs"/>
                          </a:rPr>
                          <m:t>ế</m:t>
                        </m:r>
                        <m:r>
                          <m:rPr>
                            <m:sty m:val="p"/>
                          </m:rPr>
                          <a:rPr lang="en-US" sz="1300">
                            <a:solidFill>
                              <a:schemeClr val="tx1"/>
                            </a:solidFill>
                            <a:effectLst/>
                            <a:latin typeface="Cambria Math"/>
                            <a:ea typeface="+mn-ea"/>
                            <a:cs typeface="+mn-cs"/>
                          </a:rPr>
                          <m:t>n</m:t>
                        </m:r>
                        <m:r>
                          <a:rPr lang="en-US" sz="1300">
                            <a:solidFill>
                              <a:schemeClr val="tx1"/>
                            </a:solidFill>
                            <a:effectLst/>
                            <a:latin typeface="Cambria Math"/>
                            <a:ea typeface="+mn-ea"/>
                            <a:cs typeface="+mn-cs"/>
                          </a:rPr>
                          <m:t> </m:t>
                        </m:r>
                        <m:r>
                          <m:rPr>
                            <m:sty m:val="p"/>
                          </m:rPr>
                          <a:rPr lang="en-US" sz="1300">
                            <a:solidFill>
                              <a:schemeClr val="tx1"/>
                            </a:solidFill>
                            <a:effectLst/>
                            <a:latin typeface="Cambria Math"/>
                            <a:ea typeface="+mn-ea"/>
                            <a:cs typeface="+mn-cs"/>
                          </a:rPr>
                          <m:t>ngh</m:t>
                        </m:r>
                        <m:r>
                          <a:rPr lang="en-US" sz="1300">
                            <a:solidFill>
                              <a:schemeClr val="tx1"/>
                            </a:solidFill>
                            <a:effectLst/>
                            <a:latin typeface="Cambria Math"/>
                            <a:ea typeface="+mn-ea"/>
                            <a:cs typeface="+mn-cs"/>
                          </a:rPr>
                          <m:t>ị </m:t>
                        </m:r>
                        <m:r>
                          <m:rPr>
                            <m:sty m:val="p"/>
                          </m:rPr>
                          <a:rPr lang="en-US" sz="1300">
                            <a:solidFill>
                              <a:schemeClr val="tx1"/>
                            </a:solidFill>
                            <a:effectLst/>
                            <a:latin typeface="Cambria Math"/>
                            <a:ea typeface="+mn-ea"/>
                            <a:cs typeface="+mn-cs"/>
                          </a:rPr>
                          <m:t>x</m:t>
                        </m:r>
                        <m:r>
                          <a:rPr lang="en-US" sz="1300">
                            <a:solidFill>
                              <a:schemeClr val="tx1"/>
                            </a:solidFill>
                            <a:effectLst/>
                            <a:latin typeface="Cambria Math"/>
                            <a:ea typeface="+mn-ea"/>
                            <a:cs typeface="+mn-cs"/>
                          </a:rPr>
                          <m:t>ử </m:t>
                        </m:r>
                        <m:r>
                          <m:rPr>
                            <m:sty m:val="p"/>
                          </m:rPr>
                          <a:rPr lang="en-US" sz="1300">
                            <a:solidFill>
                              <a:schemeClr val="tx1"/>
                            </a:solidFill>
                            <a:effectLst/>
                            <a:latin typeface="Cambria Math"/>
                            <a:ea typeface="+mn-ea"/>
                            <a:cs typeface="+mn-cs"/>
                          </a:rPr>
                          <m:t>l</m:t>
                        </m:r>
                        <m:r>
                          <a:rPr lang="en-US" sz="1300">
                            <a:solidFill>
                              <a:schemeClr val="tx1"/>
                            </a:solidFill>
                            <a:effectLst/>
                            <a:latin typeface="Cambria Math"/>
                            <a:ea typeface="+mn-ea"/>
                            <a:cs typeface="+mn-cs"/>
                          </a:rPr>
                          <m:t>ý </m:t>
                        </m:r>
                        <m:r>
                          <m:rPr>
                            <m:sty m:val="p"/>
                          </m:rPr>
                          <a:rPr lang="en-US" sz="1300">
                            <a:solidFill>
                              <a:schemeClr val="tx1"/>
                            </a:solidFill>
                            <a:effectLst/>
                            <a:latin typeface="Cambria Math"/>
                            <a:ea typeface="+mn-ea"/>
                            <a:cs typeface="+mn-cs"/>
                          </a:rPr>
                          <m:t>x</m:t>
                        </m:r>
                        <m:r>
                          <a:rPr lang="en-US" sz="1300">
                            <a:solidFill>
                              <a:schemeClr val="tx1"/>
                            </a:solidFill>
                            <a:effectLst/>
                            <a:latin typeface="Cambria Math"/>
                            <a:ea typeface="+mn-ea"/>
                            <a:cs typeface="+mn-cs"/>
                          </a:rPr>
                          <m:t> 1,0</m:t>
                        </m:r>
                      </m:num>
                      <m:den>
                        <m:r>
                          <a:rPr lang="en-US" sz="1300">
                            <a:solidFill>
                              <a:schemeClr val="tx1"/>
                            </a:solidFill>
                            <a:effectLst/>
                            <a:latin typeface="Cambria Math"/>
                            <a:ea typeface="+mn-ea"/>
                            <a:cs typeface="+mn-cs"/>
                          </a:rPr>
                          <m:t>100%</m:t>
                        </m:r>
                      </m:den>
                    </m:f>
                  </m:oMath>
                </m:oMathPara>
              </a14:m>
              <a:endParaRPr lang="en-US" sz="1300">
                <a:solidFill>
                  <a:schemeClr val="tx1"/>
                </a:solidFill>
                <a:effectLst/>
                <a:latin typeface="+mn-lt"/>
                <a:ea typeface="+mn-ea"/>
                <a:cs typeface="+mn-cs"/>
              </a:endParaRPr>
            </a:p>
          </xdr:txBody>
        </xdr:sp>
      </mc:Choice>
      <mc:Fallback xmlns="">
        <xdr:sp macro="" textlink="">
          <xdr:nvSpPr>
            <xdr:cNvPr id="35" name="TextBox 34"/>
            <xdr:cNvSpPr txBox="1"/>
          </xdr:nvSpPr>
          <xdr:spPr>
            <a:xfrm>
              <a:off x="790575" y="91478100"/>
              <a:ext cx="3771900" cy="490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sz="1300" i="0">
                  <a:solidFill>
                    <a:schemeClr val="tx1"/>
                  </a:solidFill>
                  <a:effectLst/>
                  <a:latin typeface="Cambria Math"/>
                  <a:ea typeface="+mn-ea"/>
                  <a:cs typeface="+mn-cs"/>
                </a:rPr>
                <a:t>(Tỷ lệ % </a:t>
              </a:r>
              <a:r>
                <a:rPr lang="en-US" sz="1300" b="0" i="0">
                  <a:solidFill>
                    <a:schemeClr val="tx1"/>
                  </a:solidFill>
                  <a:effectLst/>
                  <a:latin typeface="Cambria Math"/>
                  <a:ea typeface="+mn-ea"/>
                  <a:cs typeface="+mn-cs"/>
                </a:rPr>
                <a:t>vấn đề đượ</a:t>
              </a:r>
              <a:r>
                <a:rPr lang="en-US" sz="1300" i="0">
                  <a:solidFill>
                    <a:schemeClr val="tx1"/>
                  </a:solidFill>
                  <a:effectLst/>
                  <a:latin typeface="Cambria Math"/>
                  <a:ea typeface="+mn-ea"/>
                  <a:cs typeface="+mn-cs"/>
                </a:rPr>
                <a:t>c </a:t>
              </a:r>
              <a:r>
                <a:rPr lang="en-US" sz="1300" b="0" i="0">
                  <a:solidFill>
                    <a:schemeClr val="tx1"/>
                  </a:solidFill>
                  <a:effectLst/>
                  <a:latin typeface="Cambria Math"/>
                  <a:ea typeface="+mn-ea"/>
                  <a:cs typeface="+mn-cs"/>
                </a:rPr>
                <a:t>xử lý hoặc </a:t>
              </a:r>
              <a:r>
                <a:rPr lang="en-US" sz="1300" i="0">
                  <a:solidFill>
                    <a:schemeClr val="tx1"/>
                  </a:solidFill>
                  <a:effectLst/>
                  <a:latin typeface="Cambria Math"/>
                  <a:ea typeface="+mn-ea"/>
                  <a:cs typeface="+mn-cs"/>
                </a:rPr>
                <a:t>kiến nghị xử lý x 1,0)/(100%)</a:t>
              </a:r>
              <a:endParaRPr lang="en-US" sz="1300">
                <a:solidFill>
                  <a:schemeClr val="tx1"/>
                </a:solidFill>
                <a:effectLst/>
                <a:latin typeface="+mn-lt"/>
                <a:ea typeface="+mn-ea"/>
                <a:cs typeface="+mn-cs"/>
              </a:endParaRPr>
            </a:p>
          </xdr:txBody>
        </xdr:sp>
      </mc:Fallback>
    </mc:AlternateContent>
    <xdr:clientData/>
  </xdr:oneCellAnchor>
  <xdr:oneCellAnchor>
    <xdr:from>
      <xdr:col>2</xdr:col>
      <xdr:colOff>514350</xdr:colOff>
      <xdr:row>218</xdr:row>
      <xdr:rowOff>400050</xdr:rowOff>
    </xdr:from>
    <xdr:ext cx="2762249" cy="504825"/>
    <mc:AlternateContent xmlns:mc="http://schemas.openxmlformats.org/markup-compatibility/2006" xmlns:a14="http://schemas.microsoft.com/office/drawing/2010/main">
      <mc:Choice Requires="a14">
        <xdr:sp macro="" textlink="">
          <xdr:nvSpPr>
            <xdr:cNvPr id="36" name="TextBox 35"/>
            <xdr:cNvSpPr txBox="1"/>
          </xdr:nvSpPr>
          <xdr:spPr>
            <a:xfrm>
              <a:off x="1181100" y="89496900"/>
              <a:ext cx="2762249"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n-US" sz="1400" i="1">
                            <a:solidFill>
                              <a:schemeClr val="tx1"/>
                            </a:solidFill>
                            <a:effectLst/>
                            <a:latin typeface="Cambria Math"/>
                            <a:ea typeface="+mn-ea"/>
                            <a:cs typeface="+mn-cs"/>
                          </a:rPr>
                        </m:ctrlPr>
                      </m:fPr>
                      <m:num>
                        <m:r>
                          <m:rPr>
                            <m:sty m:val="p"/>
                          </m:rPr>
                          <a:rPr lang="en-US" sz="1400">
                            <a:solidFill>
                              <a:schemeClr val="tx1"/>
                            </a:solidFill>
                            <a:effectLst/>
                            <a:latin typeface="Cambria Math"/>
                            <a:ea typeface="+mn-ea"/>
                            <a:cs typeface="+mn-cs"/>
                          </a:rPr>
                          <m:t>T</m:t>
                        </m:r>
                        <m:r>
                          <a:rPr lang="en-US" sz="1400">
                            <a:solidFill>
                              <a:schemeClr val="tx1"/>
                            </a:solidFill>
                            <a:effectLst/>
                            <a:latin typeface="Cambria Math"/>
                            <a:ea typeface="+mn-ea"/>
                            <a:cs typeface="+mn-cs"/>
                          </a:rPr>
                          <m:t>ỷ </m:t>
                        </m:r>
                        <m:r>
                          <m:rPr>
                            <m:sty m:val="p"/>
                          </m:rPr>
                          <a:rPr lang="en-US" sz="1400">
                            <a:solidFill>
                              <a:schemeClr val="tx1"/>
                            </a:solidFill>
                            <a:effectLst/>
                            <a:latin typeface="Cambria Math"/>
                            <a:ea typeface="+mn-ea"/>
                            <a:cs typeface="+mn-cs"/>
                          </a:rPr>
                          <m:t>l</m:t>
                        </m:r>
                        <m:r>
                          <a:rPr lang="en-US" sz="1400">
                            <a:solidFill>
                              <a:schemeClr val="tx1"/>
                            </a:solidFill>
                            <a:effectLst/>
                            <a:latin typeface="Cambria Math"/>
                            <a:ea typeface="+mn-ea"/>
                            <a:cs typeface="+mn-cs"/>
                          </a:rPr>
                          <m:t>ệ % </m:t>
                        </m:r>
                        <m:r>
                          <m:rPr>
                            <m:sty m:val="p"/>
                          </m:rPr>
                          <a:rPr lang="en-US" sz="1400">
                            <a:solidFill>
                              <a:schemeClr val="tx1"/>
                            </a:solidFill>
                            <a:effectLst/>
                            <a:latin typeface="Cambria Math"/>
                            <a:ea typeface="+mn-ea"/>
                            <a:cs typeface="+mn-cs"/>
                          </a:rPr>
                          <m:t>k</m:t>
                        </m:r>
                        <m:r>
                          <a:rPr lang="en-US" sz="1400">
                            <a:solidFill>
                              <a:schemeClr val="tx1"/>
                            </a:solidFill>
                            <a:effectLst/>
                            <a:latin typeface="Cambria Math"/>
                            <a:ea typeface="+mn-ea"/>
                            <a:cs typeface="+mn-cs"/>
                          </a:rPr>
                          <m:t>ế </m:t>
                        </m:r>
                        <m:r>
                          <m:rPr>
                            <m:sty m:val="p"/>
                          </m:rPr>
                          <a:rPr lang="en-US" sz="1400">
                            <a:solidFill>
                              <a:schemeClr val="tx1"/>
                            </a:solidFill>
                            <a:effectLst/>
                            <a:latin typeface="Cambria Math"/>
                            <a:ea typeface="+mn-ea"/>
                            <a:cs typeface="+mn-cs"/>
                          </a:rPr>
                          <m:t>ho</m:t>
                        </m:r>
                        <m:r>
                          <a:rPr lang="en-US" sz="1400" b="0" i="0">
                            <a:solidFill>
                              <a:schemeClr val="tx1"/>
                            </a:solidFill>
                            <a:effectLst/>
                            <a:latin typeface="Cambria Math"/>
                            <a:ea typeface="+mn-ea"/>
                            <a:cs typeface="+mn-cs"/>
                          </a:rPr>
                          <m:t>ạ</m:t>
                        </m:r>
                        <m:r>
                          <m:rPr>
                            <m:sty m:val="p"/>
                          </m:rPr>
                          <a:rPr lang="en-US" sz="1400">
                            <a:solidFill>
                              <a:schemeClr val="tx1"/>
                            </a:solidFill>
                            <a:effectLst/>
                            <a:latin typeface="Cambria Math"/>
                            <a:ea typeface="+mn-ea"/>
                            <a:cs typeface="+mn-cs"/>
                          </a:rPr>
                          <m:t>ch</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ho</m:t>
                        </m:r>
                        <m:r>
                          <a:rPr lang="en-US" sz="1400">
                            <a:solidFill>
                              <a:schemeClr val="tx1"/>
                            </a:solidFill>
                            <a:effectLst/>
                            <a:latin typeface="Cambria Math"/>
                            <a:ea typeface="+mn-ea"/>
                            <a:cs typeface="+mn-cs"/>
                          </a:rPr>
                          <m:t>à</m:t>
                        </m:r>
                        <m:r>
                          <m:rPr>
                            <m:sty m:val="p"/>
                          </m:rPr>
                          <a:rPr lang="en-US" sz="1400">
                            <a:solidFill>
                              <a:schemeClr val="tx1"/>
                            </a:solidFill>
                            <a:effectLst/>
                            <a:latin typeface="Cambria Math"/>
                            <a:ea typeface="+mn-ea"/>
                            <a:cs typeface="+mn-cs"/>
                          </a:rPr>
                          <m:t>n</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th</m:t>
                        </m:r>
                        <m:r>
                          <a:rPr lang="en-US" sz="1400">
                            <a:solidFill>
                              <a:schemeClr val="tx1"/>
                            </a:solidFill>
                            <a:effectLst/>
                            <a:latin typeface="Cambria Math"/>
                            <a:ea typeface="+mn-ea"/>
                            <a:cs typeface="+mn-cs"/>
                          </a:rPr>
                          <m:t>à</m:t>
                        </m:r>
                        <m:r>
                          <m:rPr>
                            <m:sty m:val="p"/>
                          </m:rPr>
                          <a:rPr lang="en-US" sz="1400">
                            <a:solidFill>
                              <a:schemeClr val="tx1"/>
                            </a:solidFill>
                            <a:effectLst/>
                            <a:latin typeface="Cambria Math"/>
                            <a:ea typeface="+mn-ea"/>
                            <a:cs typeface="+mn-cs"/>
                          </a:rPr>
                          <m:t>nh</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x</m:t>
                        </m:r>
                        <m:r>
                          <a:rPr lang="en-US" sz="1400">
                            <a:solidFill>
                              <a:schemeClr val="tx1"/>
                            </a:solidFill>
                            <a:effectLst/>
                            <a:latin typeface="Cambria Math"/>
                            <a:ea typeface="+mn-ea"/>
                            <a:cs typeface="+mn-cs"/>
                          </a:rPr>
                          <m:t> 0.5</m:t>
                        </m:r>
                      </m:num>
                      <m:den>
                        <m:r>
                          <a:rPr lang="en-US" sz="1400">
                            <a:solidFill>
                              <a:schemeClr val="tx1"/>
                            </a:solidFill>
                            <a:effectLst/>
                            <a:latin typeface="Cambria Math"/>
                            <a:ea typeface="+mn-ea"/>
                            <a:cs typeface="+mn-cs"/>
                          </a:rPr>
                          <m:t>100%</m:t>
                        </m:r>
                      </m:den>
                    </m:f>
                  </m:oMath>
                </m:oMathPara>
              </a14:m>
              <a:endParaRPr lang="en-US" sz="1400">
                <a:latin typeface="Times New Roman" pitchFamily="18" charset="0"/>
                <a:cs typeface="Times New Roman" pitchFamily="18" charset="0"/>
              </a:endParaRPr>
            </a:p>
          </xdr:txBody>
        </xdr:sp>
      </mc:Choice>
      <mc:Fallback xmlns="">
        <xdr:sp macro="" textlink="">
          <xdr:nvSpPr>
            <xdr:cNvPr id="36" name="TextBox 35"/>
            <xdr:cNvSpPr txBox="1"/>
          </xdr:nvSpPr>
          <xdr:spPr>
            <a:xfrm>
              <a:off x="1181100" y="89496900"/>
              <a:ext cx="2762249"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400" i="0">
                  <a:solidFill>
                    <a:schemeClr val="tx1"/>
                  </a:solidFill>
                  <a:effectLst/>
                  <a:latin typeface="Cambria Math"/>
                  <a:ea typeface="+mn-ea"/>
                  <a:cs typeface="+mn-cs"/>
                </a:rPr>
                <a:t>(Tỷ lệ % kế ho</a:t>
              </a:r>
              <a:r>
                <a:rPr lang="en-US" sz="1400" b="0" i="0">
                  <a:solidFill>
                    <a:schemeClr val="tx1"/>
                  </a:solidFill>
                  <a:effectLst/>
                  <a:latin typeface="Cambria Math"/>
                  <a:ea typeface="+mn-ea"/>
                  <a:cs typeface="+mn-cs"/>
                </a:rPr>
                <a:t>ạ</a:t>
              </a:r>
              <a:r>
                <a:rPr lang="en-US" sz="1400" i="0">
                  <a:solidFill>
                    <a:schemeClr val="tx1"/>
                  </a:solidFill>
                  <a:effectLst/>
                  <a:latin typeface="Cambria Math"/>
                  <a:ea typeface="+mn-ea"/>
                  <a:cs typeface="+mn-cs"/>
                </a:rPr>
                <a:t>ch hoàn thành x 0</a:t>
              </a:r>
              <a:r>
                <a:rPr lang="en-US" sz="1400" b="0" i="0">
                  <a:solidFill>
                    <a:schemeClr val="tx1"/>
                  </a:solidFill>
                  <a:effectLst/>
                  <a:latin typeface="Cambria Math"/>
                  <a:ea typeface="+mn-ea"/>
                  <a:cs typeface="+mn-cs"/>
                </a:rPr>
                <a:t>.5)/(</a:t>
              </a:r>
              <a:r>
                <a:rPr lang="en-US" sz="1400" i="0">
                  <a:solidFill>
                    <a:schemeClr val="tx1"/>
                  </a:solidFill>
                  <a:effectLst/>
                  <a:latin typeface="Cambria Math"/>
                  <a:ea typeface="+mn-ea"/>
                  <a:cs typeface="+mn-cs"/>
                </a:rPr>
                <a:t>100%)</a:t>
              </a:r>
              <a:endParaRPr lang="en-US" sz="1400">
                <a:latin typeface="Times New Roman" pitchFamily="18" charset="0"/>
                <a:cs typeface="Times New Roman" pitchFamily="18" charset="0"/>
              </a:endParaRPr>
            </a:p>
          </xdr:txBody>
        </xdr:sp>
      </mc:Fallback>
    </mc:AlternateContent>
    <xdr:clientData/>
  </xdr:oneCellAnchor>
  <xdr:oneCellAnchor>
    <xdr:from>
      <xdr:col>2</xdr:col>
      <xdr:colOff>1905000</xdr:colOff>
      <xdr:row>242</xdr:row>
      <xdr:rowOff>180975</xdr:rowOff>
    </xdr:from>
    <xdr:ext cx="1724025" cy="504825"/>
    <mc:AlternateContent xmlns:mc="http://schemas.openxmlformats.org/markup-compatibility/2006" xmlns:a14="http://schemas.microsoft.com/office/drawing/2010/main">
      <mc:Choice Requires="a14">
        <xdr:sp macro="" textlink="">
          <xdr:nvSpPr>
            <xdr:cNvPr id="37" name="TextBox 36"/>
            <xdr:cNvSpPr txBox="1"/>
          </xdr:nvSpPr>
          <xdr:spPr>
            <a:xfrm>
              <a:off x="2724150" y="115747800"/>
              <a:ext cx="1724025"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n-US" sz="1400" i="1">
                            <a:solidFill>
                              <a:schemeClr val="tx1"/>
                            </a:solidFill>
                            <a:effectLst/>
                            <a:latin typeface="Cambria Math"/>
                            <a:ea typeface="+mn-ea"/>
                            <a:cs typeface="+mn-cs"/>
                          </a:rPr>
                        </m:ctrlPr>
                      </m:fPr>
                      <m:num>
                        <m:r>
                          <a:rPr lang="en-US" sz="1400" i="1">
                            <a:solidFill>
                              <a:schemeClr val="tx1"/>
                            </a:solidFill>
                            <a:effectLst/>
                            <a:latin typeface="Cambria Math"/>
                            <a:ea typeface="+mn-ea"/>
                            <a:cs typeface="+mn-cs"/>
                          </a:rPr>
                          <m:t>𝑇</m:t>
                        </m:r>
                        <m:r>
                          <a:rPr lang="en-US" sz="1400" i="1">
                            <a:solidFill>
                              <a:schemeClr val="tx1"/>
                            </a:solidFill>
                            <a:effectLst/>
                            <a:latin typeface="Cambria Math"/>
                            <a:ea typeface="+mn-ea"/>
                            <a:cs typeface="+mn-cs"/>
                          </a:rPr>
                          <m:t>ỷ </m:t>
                        </m:r>
                        <m:r>
                          <a:rPr lang="en-US" sz="1400" i="1">
                            <a:solidFill>
                              <a:schemeClr val="tx1"/>
                            </a:solidFill>
                            <a:effectLst/>
                            <a:latin typeface="Cambria Math"/>
                            <a:ea typeface="+mn-ea"/>
                            <a:cs typeface="+mn-cs"/>
                          </a:rPr>
                          <m:t>𝑙</m:t>
                        </m:r>
                        <m:r>
                          <a:rPr lang="en-US" sz="1400" i="1">
                            <a:solidFill>
                              <a:schemeClr val="tx1"/>
                            </a:solidFill>
                            <a:effectLst/>
                            <a:latin typeface="Cambria Math"/>
                            <a:ea typeface="+mn-ea"/>
                            <a:cs typeface="+mn-cs"/>
                          </a:rPr>
                          <m:t>ệ % </m:t>
                        </m:r>
                        <m:r>
                          <a:rPr lang="en-US" sz="1400" i="1">
                            <a:solidFill>
                              <a:schemeClr val="tx1"/>
                            </a:solidFill>
                            <a:effectLst/>
                            <a:latin typeface="Cambria Math"/>
                            <a:ea typeface="+mn-ea"/>
                            <a:cs typeface="+mn-cs"/>
                          </a:rPr>
                          <m:t>h</m:t>
                        </m:r>
                        <m:r>
                          <a:rPr lang="en-US" sz="1400" b="0" i="1">
                            <a:solidFill>
                              <a:schemeClr val="tx1"/>
                            </a:solidFill>
                            <a:effectLst/>
                            <a:latin typeface="Cambria Math"/>
                            <a:ea typeface="+mn-ea"/>
                            <a:cs typeface="+mn-cs"/>
                          </a:rPr>
                          <m:t>ồ </m:t>
                        </m:r>
                        <m:r>
                          <a:rPr lang="en-US" sz="1400" b="0" i="1">
                            <a:solidFill>
                              <a:schemeClr val="tx1"/>
                            </a:solidFill>
                            <a:effectLst/>
                            <a:latin typeface="Cambria Math"/>
                            <a:ea typeface="+mn-ea"/>
                            <a:cs typeface="+mn-cs"/>
                          </a:rPr>
                          <m:t>𝑠</m:t>
                        </m:r>
                        <m:r>
                          <a:rPr lang="en-US" sz="1400" b="0" i="1">
                            <a:solidFill>
                              <a:schemeClr val="tx1"/>
                            </a:solidFill>
                            <a:effectLst/>
                            <a:latin typeface="Cambria Math"/>
                            <a:ea typeface="+mn-ea"/>
                            <a:cs typeface="+mn-cs"/>
                          </a:rPr>
                          <m:t>ơ </m:t>
                        </m:r>
                        <m:r>
                          <a:rPr lang="en-US" sz="1400" i="1">
                            <a:solidFill>
                              <a:schemeClr val="tx1"/>
                            </a:solidFill>
                            <a:effectLst/>
                            <a:latin typeface="Cambria Math"/>
                            <a:ea typeface="+mn-ea"/>
                            <a:cs typeface="+mn-cs"/>
                          </a:rPr>
                          <m:t>𝑥</m:t>
                        </m:r>
                        <m:r>
                          <a:rPr lang="en-US" sz="1400" i="1">
                            <a:solidFill>
                              <a:schemeClr val="tx1"/>
                            </a:solidFill>
                            <a:effectLst/>
                            <a:latin typeface="Cambria Math"/>
                            <a:ea typeface="+mn-ea"/>
                            <a:cs typeface="+mn-cs"/>
                          </a:rPr>
                          <m:t> 0,5</m:t>
                        </m:r>
                      </m:num>
                      <m:den>
                        <m:r>
                          <a:rPr lang="en-US" sz="1400" i="1">
                            <a:solidFill>
                              <a:schemeClr val="tx1"/>
                            </a:solidFill>
                            <a:effectLst/>
                            <a:latin typeface="Cambria Math"/>
                            <a:ea typeface="+mn-ea"/>
                            <a:cs typeface="+mn-cs"/>
                          </a:rPr>
                          <m:t>10%</m:t>
                        </m:r>
                      </m:den>
                    </m:f>
                  </m:oMath>
                </m:oMathPara>
              </a14:m>
              <a:endParaRPr lang="en-US" sz="1400" i="1">
                <a:latin typeface="Times New Roman" pitchFamily="18" charset="0"/>
                <a:cs typeface="Times New Roman" pitchFamily="18" charset="0"/>
              </a:endParaRPr>
            </a:p>
          </xdr:txBody>
        </xdr:sp>
      </mc:Choice>
      <mc:Fallback xmlns="">
        <xdr:sp macro="" textlink="">
          <xdr:nvSpPr>
            <xdr:cNvPr id="37" name="TextBox 36"/>
            <xdr:cNvSpPr txBox="1"/>
          </xdr:nvSpPr>
          <xdr:spPr>
            <a:xfrm>
              <a:off x="2724150" y="115747800"/>
              <a:ext cx="1724025"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400" i="0">
                  <a:solidFill>
                    <a:schemeClr val="tx1"/>
                  </a:solidFill>
                  <a:effectLst/>
                  <a:latin typeface="Cambria Math"/>
                  <a:ea typeface="+mn-ea"/>
                  <a:cs typeface="+mn-cs"/>
                </a:rPr>
                <a:t>(𝑇ỷ 𝑙ệ % ℎ</a:t>
              </a:r>
              <a:r>
                <a:rPr lang="en-US" sz="1400" b="0" i="0">
                  <a:solidFill>
                    <a:schemeClr val="tx1"/>
                  </a:solidFill>
                  <a:effectLst/>
                  <a:latin typeface="Cambria Math"/>
                  <a:ea typeface="+mn-ea"/>
                  <a:cs typeface="+mn-cs"/>
                </a:rPr>
                <a:t>ồ 𝑠ơ </a:t>
              </a:r>
              <a:r>
                <a:rPr lang="en-US" sz="1400" i="0">
                  <a:solidFill>
                    <a:schemeClr val="tx1"/>
                  </a:solidFill>
                  <a:effectLst/>
                  <a:latin typeface="Cambria Math"/>
                  <a:ea typeface="+mn-ea"/>
                  <a:cs typeface="+mn-cs"/>
                </a:rPr>
                <a:t>𝑥 0,5)/(10%)</a:t>
              </a:r>
              <a:endParaRPr lang="en-US" sz="1400" i="1">
                <a:latin typeface="Times New Roman" pitchFamily="18" charset="0"/>
                <a:cs typeface="Times New Roman" pitchFamily="18" charset="0"/>
              </a:endParaRPr>
            </a:p>
          </xdr:txBody>
        </xdr:sp>
      </mc:Fallback>
    </mc:AlternateContent>
    <xdr:clientData/>
  </xdr:oneCellAnchor>
  <xdr:oneCellAnchor>
    <xdr:from>
      <xdr:col>2</xdr:col>
      <xdr:colOff>1924050</xdr:colOff>
      <xdr:row>245</xdr:row>
      <xdr:rowOff>200025</xdr:rowOff>
    </xdr:from>
    <xdr:ext cx="1724025" cy="504825"/>
    <mc:AlternateContent xmlns:mc="http://schemas.openxmlformats.org/markup-compatibility/2006" xmlns:a14="http://schemas.microsoft.com/office/drawing/2010/main">
      <mc:Choice Requires="a14">
        <xdr:sp macro="" textlink="">
          <xdr:nvSpPr>
            <xdr:cNvPr id="38" name="TextBox 37"/>
            <xdr:cNvSpPr txBox="1"/>
          </xdr:nvSpPr>
          <xdr:spPr>
            <a:xfrm>
              <a:off x="2743200" y="117176550"/>
              <a:ext cx="1724025"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n-US" sz="1400" i="1">
                            <a:solidFill>
                              <a:schemeClr val="tx1"/>
                            </a:solidFill>
                            <a:effectLst/>
                            <a:latin typeface="Cambria Math"/>
                            <a:ea typeface="+mn-ea"/>
                            <a:cs typeface="+mn-cs"/>
                          </a:rPr>
                        </m:ctrlPr>
                      </m:fPr>
                      <m:num>
                        <m:r>
                          <a:rPr lang="en-US" sz="1400" i="1">
                            <a:solidFill>
                              <a:schemeClr val="tx1"/>
                            </a:solidFill>
                            <a:effectLst/>
                            <a:latin typeface="Cambria Math"/>
                            <a:ea typeface="+mn-ea"/>
                            <a:cs typeface="+mn-cs"/>
                          </a:rPr>
                          <m:t>𝑇</m:t>
                        </m:r>
                        <m:r>
                          <a:rPr lang="en-US" sz="1400" i="1">
                            <a:solidFill>
                              <a:schemeClr val="tx1"/>
                            </a:solidFill>
                            <a:effectLst/>
                            <a:latin typeface="Cambria Math"/>
                            <a:ea typeface="+mn-ea"/>
                            <a:cs typeface="+mn-cs"/>
                          </a:rPr>
                          <m:t>ỷ </m:t>
                        </m:r>
                        <m:r>
                          <a:rPr lang="en-US" sz="1400" i="1">
                            <a:solidFill>
                              <a:schemeClr val="tx1"/>
                            </a:solidFill>
                            <a:effectLst/>
                            <a:latin typeface="Cambria Math"/>
                            <a:ea typeface="+mn-ea"/>
                            <a:cs typeface="+mn-cs"/>
                          </a:rPr>
                          <m:t>𝑙</m:t>
                        </m:r>
                        <m:r>
                          <a:rPr lang="en-US" sz="1400" i="1">
                            <a:solidFill>
                              <a:schemeClr val="tx1"/>
                            </a:solidFill>
                            <a:effectLst/>
                            <a:latin typeface="Cambria Math"/>
                            <a:ea typeface="+mn-ea"/>
                            <a:cs typeface="+mn-cs"/>
                          </a:rPr>
                          <m:t>ệ % </m:t>
                        </m:r>
                        <m:r>
                          <a:rPr lang="en-US" sz="1400" i="1">
                            <a:solidFill>
                              <a:schemeClr val="tx1"/>
                            </a:solidFill>
                            <a:effectLst/>
                            <a:latin typeface="Cambria Math"/>
                            <a:ea typeface="+mn-ea"/>
                            <a:cs typeface="+mn-cs"/>
                          </a:rPr>
                          <m:t>h</m:t>
                        </m:r>
                        <m:r>
                          <a:rPr lang="en-US" sz="1400" b="0" i="1">
                            <a:solidFill>
                              <a:schemeClr val="tx1"/>
                            </a:solidFill>
                            <a:effectLst/>
                            <a:latin typeface="Cambria Math"/>
                            <a:ea typeface="+mn-ea"/>
                            <a:cs typeface="+mn-cs"/>
                          </a:rPr>
                          <m:t>ồ </m:t>
                        </m:r>
                        <m:r>
                          <a:rPr lang="en-US" sz="1400" b="0" i="1">
                            <a:solidFill>
                              <a:schemeClr val="tx1"/>
                            </a:solidFill>
                            <a:effectLst/>
                            <a:latin typeface="Cambria Math"/>
                            <a:ea typeface="+mn-ea"/>
                            <a:cs typeface="+mn-cs"/>
                          </a:rPr>
                          <m:t>𝑠</m:t>
                        </m:r>
                        <m:r>
                          <a:rPr lang="en-US" sz="1400" b="0" i="1">
                            <a:solidFill>
                              <a:schemeClr val="tx1"/>
                            </a:solidFill>
                            <a:effectLst/>
                            <a:latin typeface="Cambria Math"/>
                            <a:ea typeface="+mn-ea"/>
                            <a:cs typeface="+mn-cs"/>
                          </a:rPr>
                          <m:t>ơ </m:t>
                        </m:r>
                        <m:r>
                          <a:rPr lang="en-US" sz="1400" i="1">
                            <a:solidFill>
                              <a:schemeClr val="tx1"/>
                            </a:solidFill>
                            <a:effectLst/>
                            <a:latin typeface="Cambria Math"/>
                            <a:ea typeface="+mn-ea"/>
                            <a:cs typeface="+mn-cs"/>
                          </a:rPr>
                          <m:t>𝑥</m:t>
                        </m:r>
                        <m:r>
                          <a:rPr lang="en-US" sz="1400" i="1">
                            <a:solidFill>
                              <a:schemeClr val="tx1"/>
                            </a:solidFill>
                            <a:effectLst/>
                            <a:latin typeface="Cambria Math"/>
                            <a:ea typeface="+mn-ea"/>
                            <a:cs typeface="+mn-cs"/>
                          </a:rPr>
                          <m:t> 1,0</m:t>
                        </m:r>
                      </m:num>
                      <m:den>
                        <m:r>
                          <a:rPr lang="en-US" sz="1400" i="1">
                            <a:solidFill>
                              <a:schemeClr val="tx1"/>
                            </a:solidFill>
                            <a:effectLst/>
                            <a:latin typeface="Cambria Math"/>
                            <a:ea typeface="+mn-ea"/>
                            <a:cs typeface="+mn-cs"/>
                          </a:rPr>
                          <m:t>1</m:t>
                        </m:r>
                        <m:r>
                          <a:rPr lang="en-US" sz="1400" b="0" i="1">
                            <a:solidFill>
                              <a:schemeClr val="tx1"/>
                            </a:solidFill>
                            <a:effectLst/>
                            <a:latin typeface="Cambria Math"/>
                            <a:ea typeface="+mn-ea"/>
                            <a:cs typeface="+mn-cs"/>
                          </a:rPr>
                          <m:t>5</m:t>
                        </m:r>
                        <m:r>
                          <a:rPr lang="en-US" sz="1400" i="1">
                            <a:solidFill>
                              <a:schemeClr val="tx1"/>
                            </a:solidFill>
                            <a:effectLst/>
                            <a:latin typeface="Cambria Math"/>
                            <a:ea typeface="+mn-ea"/>
                            <a:cs typeface="+mn-cs"/>
                          </a:rPr>
                          <m:t>%</m:t>
                        </m:r>
                      </m:den>
                    </m:f>
                  </m:oMath>
                </m:oMathPara>
              </a14:m>
              <a:endParaRPr lang="en-US" sz="1400" i="1">
                <a:latin typeface="Times New Roman" pitchFamily="18" charset="0"/>
                <a:cs typeface="Times New Roman" pitchFamily="18" charset="0"/>
              </a:endParaRPr>
            </a:p>
          </xdr:txBody>
        </xdr:sp>
      </mc:Choice>
      <mc:Fallback xmlns="">
        <xdr:sp macro="" textlink="">
          <xdr:nvSpPr>
            <xdr:cNvPr id="38" name="TextBox 37"/>
            <xdr:cNvSpPr txBox="1"/>
          </xdr:nvSpPr>
          <xdr:spPr>
            <a:xfrm>
              <a:off x="2743200" y="117176550"/>
              <a:ext cx="1724025"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400" i="0">
                  <a:solidFill>
                    <a:schemeClr val="tx1"/>
                  </a:solidFill>
                  <a:effectLst/>
                  <a:latin typeface="Cambria Math"/>
                  <a:ea typeface="+mn-ea"/>
                  <a:cs typeface="+mn-cs"/>
                </a:rPr>
                <a:t>(𝑇ỷ 𝑙ệ % ℎ</a:t>
              </a:r>
              <a:r>
                <a:rPr lang="en-US" sz="1400" b="0" i="0">
                  <a:solidFill>
                    <a:schemeClr val="tx1"/>
                  </a:solidFill>
                  <a:effectLst/>
                  <a:latin typeface="Cambria Math"/>
                  <a:ea typeface="+mn-ea"/>
                  <a:cs typeface="+mn-cs"/>
                </a:rPr>
                <a:t>ồ 𝑠ơ </a:t>
              </a:r>
              <a:r>
                <a:rPr lang="en-US" sz="1400" i="0">
                  <a:solidFill>
                    <a:schemeClr val="tx1"/>
                  </a:solidFill>
                  <a:effectLst/>
                  <a:latin typeface="Cambria Math"/>
                  <a:ea typeface="+mn-ea"/>
                  <a:cs typeface="+mn-cs"/>
                </a:rPr>
                <a:t>𝑥 1,0)/(1</a:t>
              </a:r>
              <a:r>
                <a:rPr lang="en-US" sz="1400" b="0" i="0">
                  <a:solidFill>
                    <a:schemeClr val="tx1"/>
                  </a:solidFill>
                  <a:effectLst/>
                  <a:latin typeface="Cambria Math"/>
                  <a:ea typeface="+mn-ea"/>
                  <a:cs typeface="+mn-cs"/>
                </a:rPr>
                <a:t>5</a:t>
              </a:r>
              <a:r>
                <a:rPr lang="en-US" sz="1400" i="0">
                  <a:solidFill>
                    <a:schemeClr val="tx1"/>
                  </a:solidFill>
                  <a:effectLst/>
                  <a:latin typeface="Cambria Math"/>
                  <a:ea typeface="+mn-ea"/>
                  <a:cs typeface="+mn-cs"/>
                </a:rPr>
                <a:t>%)</a:t>
              </a:r>
              <a:endParaRPr lang="en-US" sz="1400" i="1">
                <a:latin typeface="Times New Roman" pitchFamily="18" charset="0"/>
                <a:cs typeface="Times New Roman" pitchFamily="18" charset="0"/>
              </a:endParaRPr>
            </a:p>
          </xdr:txBody>
        </xdr:sp>
      </mc:Fallback>
    </mc:AlternateContent>
    <xdr:clientData/>
  </xdr:oneCellAnchor>
  <xdr:oneCellAnchor>
    <xdr:from>
      <xdr:col>2</xdr:col>
      <xdr:colOff>285750</xdr:colOff>
      <xdr:row>267</xdr:row>
      <xdr:rowOff>676275</xdr:rowOff>
    </xdr:from>
    <xdr:ext cx="3190875" cy="504825"/>
    <mc:AlternateContent xmlns:mc="http://schemas.openxmlformats.org/markup-compatibility/2006" xmlns:a14="http://schemas.microsoft.com/office/drawing/2010/main">
      <mc:Choice Requires="a14">
        <xdr:sp macro="" textlink="">
          <xdr:nvSpPr>
            <xdr:cNvPr id="39" name="TextBox 38"/>
            <xdr:cNvSpPr txBox="1"/>
          </xdr:nvSpPr>
          <xdr:spPr>
            <a:xfrm>
              <a:off x="1095375" y="119614950"/>
              <a:ext cx="3190875"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n-US" sz="1400" i="1">
                            <a:solidFill>
                              <a:schemeClr val="tx1"/>
                            </a:solidFill>
                            <a:effectLst/>
                            <a:latin typeface="Cambria Math"/>
                            <a:ea typeface="+mn-ea"/>
                            <a:cs typeface="+mn-cs"/>
                          </a:rPr>
                        </m:ctrlPr>
                      </m:fPr>
                      <m:num>
                        <m:r>
                          <a:rPr lang="en-US" sz="1400" i="1">
                            <a:solidFill>
                              <a:schemeClr val="tx1"/>
                            </a:solidFill>
                            <a:effectLst/>
                            <a:latin typeface="Cambria Math"/>
                            <a:ea typeface="+mn-ea"/>
                            <a:cs typeface="+mn-cs"/>
                          </a:rPr>
                          <m:t>𝑇</m:t>
                        </m:r>
                        <m:r>
                          <a:rPr lang="en-US" sz="1400" i="1">
                            <a:solidFill>
                              <a:schemeClr val="tx1"/>
                            </a:solidFill>
                            <a:effectLst/>
                            <a:latin typeface="Cambria Math"/>
                            <a:ea typeface="+mn-ea"/>
                            <a:cs typeface="+mn-cs"/>
                          </a:rPr>
                          <m:t>ỷ </m:t>
                        </m:r>
                        <m:r>
                          <a:rPr lang="en-US" sz="1400" i="1">
                            <a:solidFill>
                              <a:schemeClr val="tx1"/>
                            </a:solidFill>
                            <a:effectLst/>
                            <a:latin typeface="Cambria Math"/>
                            <a:ea typeface="+mn-ea"/>
                            <a:cs typeface="+mn-cs"/>
                          </a:rPr>
                          <m:t>𝑙</m:t>
                        </m:r>
                        <m:r>
                          <a:rPr lang="en-US" sz="1400" i="1">
                            <a:solidFill>
                              <a:schemeClr val="tx1"/>
                            </a:solidFill>
                            <a:effectLst/>
                            <a:latin typeface="Cambria Math"/>
                            <a:ea typeface="+mn-ea"/>
                            <a:cs typeface="+mn-cs"/>
                          </a:rPr>
                          <m:t>ệ % </m:t>
                        </m:r>
                        <m:r>
                          <a:rPr lang="en-US" sz="1400" i="1">
                            <a:solidFill>
                              <a:schemeClr val="tx1"/>
                            </a:solidFill>
                            <a:effectLst/>
                            <a:latin typeface="Cambria Math"/>
                            <a:ea typeface="+mn-ea"/>
                            <a:cs typeface="+mn-cs"/>
                          </a:rPr>
                          <m:t>𝑟</m:t>
                        </m:r>
                        <m:r>
                          <a:rPr lang="en-US" sz="1400" b="0" i="1">
                            <a:solidFill>
                              <a:schemeClr val="tx1"/>
                            </a:solidFill>
                            <a:effectLst/>
                            <a:latin typeface="Cambria Math"/>
                            <a:ea typeface="+mn-ea"/>
                            <a:cs typeface="+mn-cs"/>
                          </a:rPr>
                          <m:t>ấ</m:t>
                        </m:r>
                        <m:r>
                          <a:rPr lang="en-US" sz="1400" b="0" i="1">
                            <a:solidFill>
                              <a:schemeClr val="tx1"/>
                            </a:solidFill>
                            <a:effectLst/>
                            <a:latin typeface="Cambria Math"/>
                            <a:ea typeface="+mn-ea"/>
                            <a:cs typeface="+mn-cs"/>
                          </a:rPr>
                          <m:t>𝑡</m:t>
                        </m:r>
                        <m:r>
                          <a:rPr lang="en-US" sz="1400" b="0" i="1">
                            <a:solidFill>
                              <a:schemeClr val="tx1"/>
                            </a:solidFill>
                            <a:effectLst/>
                            <a:latin typeface="Cambria Math"/>
                            <a:ea typeface="+mn-ea"/>
                            <a:cs typeface="+mn-cs"/>
                          </a:rPr>
                          <m:t> </m:t>
                        </m:r>
                        <m:r>
                          <a:rPr lang="en-US" sz="1400" b="0" i="1">
                            <a:solidFill>
                              <a:schemeClr val="tx1"/>
                            </a:solidFill>
                            <a:effectLst/>
                            <a:latin typeface="Cambria Math"/>
                            <a:ea typeface="+mn-ea"/>
                            <a:cs typeface="+mn-cs"/>
                          </a:rPr>
                          <m:t>h</m:t>
                        </m:r>
                        <m:r>
                          <a:rPr lang="en-US" sz="1400" b="0" i="1">
                            <a:solidFill>
                              <a:schemeClr val="tx1"/>
                            </a:solidFill>
                            <a:effectLst/>
                            <a:latin typeface="Cambria Math"/>
                            <a:ea typeface="+mn-ea"/>
                            <a:cs typeface="+mn-cs"/>
                          </a:rPr>
                          <m:t>à</m:t>
                        </m:r>
                        <m:r>
                          <a:rPr lang="en-US" sz="1400" b="0" i="1">
                            <a:solidFill>
                              <a:schemeClr val="tx1"/>
                            </a:solidFill>
                            <a:effectLst/>
                            <a:latin typeface="Cambria Math"/>
                            <a:ea typeface="+mn-ea"/>
                            <a:cs typeface="+mn-cs"/>
                          </a:rPr>
                          <m:t>𝑖</m:t>
                        </m:r>
                        <m:r>
                          <a:rPr lang="en-US" sz="1400" b="0" i="1">
                            <a:solidFill>
                              <a:schemeClr val="tx1"/>
                            </a:solidFill>
                            <a:effectLst/>
                            <a:latin typeface="Cambria Math"/>
                            <a:ea typeface="+mn-ea"/>
                            <a:cs typeface="+mn-cs"/>
                          </a:rPr>
                          <m:t> </m:t>
                        </m:r>
                        <m:r>
                          <a:rPr lang="en-US" sz="1400" b="0" i="1">
                            <a:solidFill>
                              <a:schemeClr val="tx1"/>
                            </a:solidFill>
                            <a:effectLst/>
                            <a:latin typeface="Cambria Math"/>
                            <a:ea typeface="+mn-ea"/>
                            <a:cs typeface="+mn-cs"/>
                          </a:rPr>
                          <m:t>𝑙</m:t>
                        </m:r>
                        <m:r>
                          <a:rPr lang="en-US" sz="1400" b="0" i="1">
                            <a:solidFill>
                              <a:schemeClr val="tx1"/>
                            </a:solidFill>
                            <a:effectLst/>
                            <a:latin typeface="Cambria Math"/>
                            <a:ea typeface="+mn-ea"/>
                            <a:cs typeface="+mn-cs"/>
                          </a:rPr>
                          <m:t>ò</m:t>
                        </m:r>
                        <m:r>
                          <a:rPr lang="en-US" sz="1400" b="0" i="1">
                            <a:solidFill>
                              <a:schemeClr val="tx1"/>
                            </a:solidFill>
                            <a:effectLst/>
                            <a:latin typeface="Cambria Math"/>
                            <a:ea typeface="+mn-ea"/>
                            <a:cs typeface="+mn-cs"/>
                          </a:rPr>
                          <m:t>𝑛𝑔</m:t>
                        </m:r>
                        <m:r>
                          <a:rPr lang="en-US" sz="1400" b="0" i="1">
                            <a:solidFill>
                              <a:schemeClr val="tx1"/>
                            </a:solidFill>
                            <a:effectLst/>
                            <a:latin typeface="Cambria Math"/>
                            <a:ea typeface="+mn-ea"/>
                            <a:cs typeface="+mn-cs"/>
                          </a:rPr>
                          <m:t> </m:t>
                        </m:r>
                        <m:r>
                          <a:rPr lang="en-US" sz="1400" b="0" i="1">
                            <a:solidFill>
                              <a:schemeClr val="tx1"/>
                            </a:solidFill>
                            <a:effectLst/>
                            <a:latin typeface="Cambria Math"/>
                            <a:ea typeface="+mn-ea"/>
                            <a:cs typeface="+mn-cs"/>
                          </a:rPr>
                          <m:t>𝑣</m:t>
                        </m:r>
                        <m:r>
                          <a:rPr lang="en-US" sz="1400" b="0" i="1">
                            <a:solidFill>
                              <a:schemeClr val="tx1"/>
                            </a:solidFill>
                            <a:effectLst/>
                            <a:latin typeface="Cambria Math"/>
                            <a:ea typeface="+mn-ea"/>
                            <a:cs typeface="+mn-cs"/>
                          </a:rPr>
                          <m:t>à </m:t>
                        </m:r>
                        <m:r>
                          <a:rPr lang="en-US" sz="1400" b="0" i="1">
                            <a:solidFill>
                              <a:schemeClr val="tx1"/>
                            </a:solidFill>
                            <a:effectLst/>
                            <a:latin typeface="Cambria Math"/>
                            <a:ea typeface="+mn-ea"/>
                            <a:cs typeface="+mn-cs"/>
                          </a:rPr>
                          <m:t>h</m:t>
                        </m:r>
                        <m:r>
                          <a:rPr lang="en-US" sz="1400" b="0" i="1">
                            <a:solidFill>
                              <a:schemeClr val="tx1"/>
                            </a:solidFill>
                            <a:effectLst/>
                            <a:latin typeface="Cambria Math"/>
                            <a:ea typeface="+mn-ea"/>
                            <a:cs typeface="+mn-cs"/>
                          </a:rPr>
                          <m:t>à</m:t>
                        </m:r>
                        <m:r>
                          <a:rPr lang="en-US" sz="1400" b="0" i="1">
                            <a:solidFill>
                              <a:schemeClr val="tx1"/>
                            </a:solidFill>
                            <a:effectLst/>
                            <a:latin typeface="Cambria Math"/>
                            <a:ea typeface="+mn-ea"/>
                            <a:cs typeface="+mn-cs"/>
                          </a:rPr>
                          <m:t>𝑖</m:t>
                        </m:r>
                        <m:r>
                          <a:rPr lang="en-US" sz="1400" b="0" i="1">
                            <a:solidFill>
                              <a:schemeClr val="tx1"/>
                            </a:solidFill>
                            <a:effectLst/>
                            <a:latin typeface="Cambria Math"/>
                            <a:ea typeface="+mn-ea"/>
                            <a:cs typeface="+mn-cs"/>
                          </a:rPr>
                          <m:t> </m:t>
                        </m:r>
                        <m:r>
                          <a:rPr lang="en-US" sz="1400" b="0" i="1">
                            <a:solidFill>
                              <a:schemeClr val="tx1"/>
                            </a:solidFill>
                            <a:effectLst/>
                            <a:latin typeface="Cambria Math"/>
                            <a:ea typeface="+mn-ea"/>
                            <a:cs typeface="+mn-cs"/>
                          </a:rPr>
                          <m:t>𝑙</m:t>
                        </m:r>
                        <m:r>
                          <a:rPr lang="en-US" sz="1400" b="0" i="1">
                            <a:solidFill>
                              <a:schemeClr val="tx1"/>
                            </a:solidFill>
                            <a:effectLst/>
                            <a:latin typeface="Cambria Math"/>
                            <a:ea typeface="+mn-ea"/>
                            <a:cs typeface="+mn-cs"/>
                          </a:rPr>
                          <m:t>ò</m:t>
                        </m:r>
                        <m:r>
                          <a:rPr lang="en-US" sz="1400" b="0" i="1">
                            <a:solidFill>
                              <a:schemeClr val="tx1"/>
                            </a:solidFill>
                            <a:effectLst/>
                            <a:latin typeface="Cambria Math"/>
                            <a:ea typeface="+mn-ea"/>
                            <a:cs typeface="+mn-cs"/>
                          </a:rPr>
                          <m:t>𝑛𝑔</m:t>
                        </m:r>
                        <m:r>
                          <a:rPr lang="en-US" sz="1400" b="0" i="1">
                            <a:solidFill>
                              <a:schemeClr val="tx1"/>
                            </a:solidFill>
                            <a:effectLst/>
                            <a:latin typeface="Cambria Math"/>
                            <a:ea typeface="+mn-ea"/>
                            <a:cs typeface="+mn-cs"/>
                          </a:rPr>
                          <m:t> </m:t>
                        </m:r>
                        <m:r>
                          <a:rPr lang="en-US" sz="1400" i="1">
                            <a:solidFill>
                              <a:schemeClr val="tx1"/>
                            </a:solidFill>
                            <a:effectLst/>
                            <a:latin typeface="Cambria Math"/>
                            <a:ea typeface="+mn-ea"/>
                            <a:cs typeface="+mn-cs"/>
                          </a:rPr>
                          <m:t>𝑥</m:t>
                        </m:r>
                        <m:r>
                          <a:rPr lang="en-US" sz="1400" i="1">
                            <a:solidFill>
                              <a:schemeClr val="tx1"/>
                            </a:solidFill>
                            <a:effectLst/>
                            <a:latin typeface="Cambria Math"/>
                            <a:ea typeface="+mn-ea"/>
                            <a:cs typeface="+mn-cs"/>
                          </a:rPr>
                          <m:t> 0,5</m:t>
                        </m:r>
                      </m:num>
                      <m:den>
                        <m:r>
                          <a:rPr lang="en-US" sz="1400" i="1">
                            <a:solidFill>
                              <a:schemeClr val="tx1"/>
                            </a:solidFill>
                            <a:effectLst/>
                            <a:latin typeface="Cambria Math"/>
                            <a:ea typeface="+mn-ea"/>
                            <a:cs typeface="+mn-cs"/>
                          </a:rPr>
                          <m:t>1</m:t>
                        </m:r>
                        <m:r>
                          <a:rPr lang="en-US" sz="1400" b="0" i="1">
                            <a:solidFill>
                              <a:schemeClr val="tx1"/>
                            </a:solidFill>
                            <a:effectLst/>
                            <a:latin typeface="Cambria Math"/>
                            <a:ea typeface="+mn-ea"/>
                            <a:cs typeface="+mn-cs"/>
                          </a:rPr>
                          <m:t>00</m:t>
                        </m:r>
                        <m:r>
                          <a:rPr lang="en-US" sz="1400" i="1">
                            <a:solidFill>
                              <a:schemeClr val="tx1"/>
                            </a:solidFill>
                            <a:effectLst/>
                            <a:latin typeface="Cambria Math"/>
                            <a:ea typeface="+mn-ea"/>
                            <a:cs typeface="+mn-cs"/>
                          </a:rPr>
                          <m:t>%</m:t>
                        </m:r>
                      </m:den>
                    </m:f>
                  </m:oMath>
                </m:oMathPara>
              </a14:m>
              <a:endParaRPr lang="en-US" sz="1400" i="1">
                <a:latin typeface="Times New Roman" pitchFamily="18" charset="0"/>
                <a:cs typeface="Times New Roman" pitchFamily="18" charset="0"/>
              </a:endParaRPr>
            </a:p>
          </xdr:txBody>
        </xdr:sp>
      </mc:Choice>
      <mc:Fallback xmlns="">
        <xdr:sp macro="" textlink="">
          <xdr:nvSpPr>
            <xdr:cNvPr id="39" name="TextBox 38"/>
            <xdr:cNvSpPr txBox="1"/>
          </xdr:nvSpPr>
          <xdr:spPr>
            <a:xfrm>
              <a:off x="1095375" y="119614950"/>
              <a:ext cx="3190875"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400" i="0">
                  <a:solidFill>
                    <a:schemeClr val="tx1"/>
                  </a:solidFill>
                  <a:effectLst/>
                  <a:latin typeface="Cambria Math"/>
                  <a:ea typeface="+mn-ea"/>
                  <a:cs typeface="+mn-cs"/>
                </a:rPr>
                <a:t>(𝑇ỷ 𝑙ệ % 𝑟</a:t>
              </a:r>
              <a:r>
                <a:rPr lang="en-US" sz="1400" b="0" i="0">
                  <a:solidFill>
                    <a:schemeClr val="tx1"/>
                  </a:solidFill>
                  <a:effectLst/>
                  <a:latin typeface="Cambria Math"/>
                  <a:ea typeface="+mn-ea"/>
                  <a:cs typeface="+mn-cs"/>
                </a:rPr>
                <a:t>ấ𝑡 ℎà𝑖 𝑙ò𝑛𝑔 𝑣à ℎà𝑖 𝑙ò𝑛𝑔 </a:t>
              </a:r>
              <a:r>
                <a:rPr lang="en-US" sz="1400" i="0">
                  <a:solidFill>
                    <a:schemeClr val="tx1"/>
                  </a:solidFill>
                  <a:effectLst/>
                  <a:latin typeface="Cambria Math"/>
                  <a:ea typeface="+mn-ea"/>
                  <a:cs typeface="+mn-cs"/>
                </a:rPr>
                <a:t>𝑥 0,5)/(1</a:t>
              </a:r>
              <a:r>
                <a:rPr lang="en-US" sz="1400" b="0" i="0">
                  <a:solidFill>
                    <a:schemeClr val="tx1"/>
                  </a:solidFill>
                  <a:effectLst/>
                  <a:latin typeface="Cambria Math"/>
                  <a:ea typeface="+mn-ea"/>
                  <a:cs typeface="+mn-cs"/>
                </a:rPr>
                <a:t>00</a:t>
              </a:r>
              <a:r>
                <a:rPr lang="en-US" sz="1400" i="0">
                  <a:solidFill>
                    <a:schemeClr val="tx1"/>
                  </a:solidFill>
                  <a:effectLst/>
                  <a:latin typeface="Cambria Math"/>
                  <a:ea typeface="+mn-ea"/>
                  <a:cs typeface="+mn-cs"/>
                </a:rPr>
                <a:t>%)</a:t>
              </a:r>
              <a:endParaRPr lang="en-US" sz="1400" i="1">
                <a:latin typeface="Times New Roman" pitchFamily="18" charset="0"/>
                <a:cs typeface="Times New Roman" pitchFamily="18" charset="0"/>
              </a:endParaRPr>
            </a:p>
          </xdr:txBody>
        </xdr:sp>
      </mc:Fallback>
    </mc:AlternateContent>
    <xdr:clientData/>
  </xdr:oneCellAnchor>
  <xdr:oneCellAnchor>
    <xdr:from>
      <xdr:col>2</xdr:col>
      <xdr:colOff>352425</xdr:colOff>
      <xdr:row>263</xdr:row>
      <xdr:rowOff>676275</xdr:rowOff>
    </xdr:from>
    <xdr:ext cx="3190875" cy="504825"/>
    <mc:AlternateContent xmlns:mc="http://schemas.openxmlformats.org/markup-compatibility/2006" xmlns:a14="http://schemas.microsoft.com/office/drawing/2010/main">
      <mc:Choice Requires="a14">
        <xdr:sp macro="" textlink="">
          <xdr:nvSpPr>
            <xdr:cNvPr id="40" name="TextBox 39"/>
            <xdr:cNvSpPr txBox="1"/>
          </xdr:nvSpPr>
          <xdr:spPr>
            <a:xfrm>
              <a:off x="1162050" y="116976525"/>
              <a:ext cx="3190875"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n-US" sz="1400" i="1">
                            <a:solidFill>
                              <a:schemeClr val="tx1"/>
                            </a:solidFill>
                            <a:effectLst/>
                            <a:latin typeface="Cambria Math"/>
                            <a:ea typeface="+mn-ea"/>
                            <a:cs typeface="+mn-cs"/>
                          </a:rPr>
                        </m:ctrlPr>
                      </m:fPr>
                      <m:num>
                        <m:r>
                          <a:rPr lang="en-US" sz="1400" i="1">
                            <a:solidFill>
                              <a:schemeClr val="tx1"/>
                            </a:solidFill>
                            <a:effectLst/>
                            <a:latin typeface="Cambria Math"/>
                            <a:ea typeface="+mn-ea"/>
                            <a:cs typeface="+mn-cs"/>
                          </a:rPr>
                          <m:t>𝑇</m:t>
                        </m:r>
                        <m:r>
                          <a:rPr lang="en-US" sz="1400" i="1">
                            <a:solidFill>
                              <a:schemeClr val="tx1"/>
                            </a:solidFill>
                            <a:effectLst/>
                            <a:latin typeface="Cambria Math"/>
                            <a:ea typeface="+mn-ea"/>
                            <a:cs typeface="+mn-cs"/>
                          </a:rPr>
                          <m:t>ỷ </m:t>
                        </m:r>
                        <m:r>
                          <a:rPr lang="en-US" sz="1400" i="1">
                            <a:solidFill>
                              <a:schemeClr val="tx1"/>
                            </a:solidFill>
                            <a:effectLst/>
                            <a:latin typeface="Cambria Math"/>
                            <a:ea typeface="+mn-ea"/>
                            <a:cs typeface="+mn-cs"/>
                          </a:rPr>
                          <m:t>𝑙</m:t>
                        </m:r>
                        <m:r>
                          <a:rPr lang="en-US" sz="1400" i="1">
                            <a:solidFill>
                              <a:schemeClr val="tx1"/>
                            </a:solidFill>
                            <a:effectLst/>
                            <a:latin typeface="Cambria Math"/>
                            <a:ea typeface="+mn-ea"/>
                            <a:cs typeface="+mn-cs"/>
                          </a:rPr>
                          <m:t>ệ % </m:t>
                        </m:r>
                        <m:r>
                          <a:rPr lang="en-US" sz="1400" i="1">
                            <a:solidFill>
                              <a:schemeClr val="tx1"/>
                            </a:solidFill>
                            <a:effectLst/>
                            <a:latin typeface="Cambria Math"/>
                            <a:ea typeface="+mn-ea"/>
                            <a:cs typeface="+mn-cs"/>
                          </a:rPr>
                          <m:t>𝑟</m:t>
                        </m:r>
                        <m:r>
                          <a:rPr lang="en-US" sz="1400" b="0" i="1">
                            <a:solidFill>
                              <a:schemeClr val="tx1"/>
                            </a:solidFill>
                            <a:effectLst/>
                            <a:latin typeface="Cambria Math"/>
                            <a:ea typeface="+mn-ea"/>
                            <a:cs typeface="+mn-cs"/>
                          </a:rPr>
                          <m:t>ấ</m:t>
                        </m:r>
                        <m:r>
                          <a:rPr lang="en-US" sz="1400" b="0" i="1">
                            <a:solidFill>
                              <a:schemeClr val="tx1"/>
                            </a:solidFill>
                            <a:effectLst/>
                            <a:latin typeface="Cambria Math"/>
                            <a:ea typeface="+mn-ea"/>
                            <a:cs typeface="+mn-cs"/>
                          </a:rPr>
                          <m:t>𝑡</m:t>
                        </m:r>
                        <m:r>
                          <a:rPr lang="en-US" sz="1400" b="0" i="1">
                            <a:solidFill>
                              <a:schemeClr val="tx1"/>
                            </a:solidFill>
                            <a:effectLst/>
                            <a:latin typeface="Cambria Math"/>
                            <a:ea typeface="+mn-ea"/>
                            <a:cs typeface="+mn-cs"/>
                          </a:rPr>
                          <m:t> </m:t>
                        </m:r>
                        <m:r>
                          <a:rPr lang="en-US" sz="1400" b="0" i="1">
                            <a:solidFill>
                              <a:schemeClr val="tx1"/>
                            </a:solidFill>
                            <a:effectLst/>
                            <a:latin typeface="Cambria Math"/>
                            <a:ea typeface="+mn-ea"/>
                            <a:cs typeface="+mn-cs"/>
                          </a:rPr>
                          <m:t>h</m:t>
                        </m:r>
                        <m:r>
                          <a:rPr lang="en-US" sz="1400" b="0" i="1">
                            <a:solidFill>
                              <a:schemeClr val="tx1"/>
                            </a:solidFill>
                            <a:effectLst/>
                            <a:latin typeface="Cambria Math"/>
                            <a:ea typeface="+mn-ea"/>
                            <a:cs typeface="+mn-cs"/>
                          </a:rPr>
                          <m:t>à</m:t>
                        </m:r>
                        <m:r>
                          <a:rPr lang="en-US" sz="1400" b="0" i="1">
                            <a:solidFill>
                              <a:schemeClr val="tx1"/>
                            </a:solidFill>
                            <a:effectLst/>
                            <a:latin typeface="Cambria Math"/>
                            <a:ea typeface="+mn-ea"/>
                            <a:cs typeface="+mn-cs"/>
                          </a:rPr>
                          <m:t>𝑖</m:t>
                        </m:r>
                        <m:r>
                          <a:rPr lang="en-US" sz="1400" b="0" i="1">
                            <a:solidFill>
                              <a:schemeClr val="tx1"/>
                            </a:solidFill>
                            <a:effectLst/>
                            <a:latin typeface="Cambria Math"/>
                            <a:ea typeface="+mn-ea"/>
                            <a:cs typeface="+mn-cs"/>
                          </a:rPr>
                          <m:t> </m:t>
                        </m:r>
                        <m:r>
                          <a:rPr lang="en-US" sz="1400" b="0" i="1">
                            <a:solidFill>
                              <a:schemeClr val="tx1"/>
                            </a:solidFill>
                            <a:effectLst/>
                            <a:latin typeface="Cambria Math"/>
                            <a:ea typeface="+mn-ea"/>
                            <a:cs typeface="+mn-cs"/>
                          </a:rPr>
                          <m:t>𝑙</m:t>
                        </m:r>
                        <m:r>
                          <a:rPr lang="en-US" sz="1400" b="0" i="1">
                            <a:solidFill>
                              <a:schemeClr val="tx1"/>
                            </a:solidFill>
                            <a:effectLst/>
                            <a:latin typeface="Cambria Math"/>
                            <a:ea typeface="+mn-ea"/>
                            <a:cs typeface="+mn-cs"/>
                          </a:rPr>
                          <m:t>ò</m:t>
                        </m:r>
                        <m:r>
                          <a:rPr lang="en-US" sz="1400" b="0" i="1">
                            <a:solidFill>
                              <a:schemeClr val="tx1"/>
                            </a:solidFill>
                            <a:effectLst/>
                            <a:latin typeface="Cambria Math"/>
                            <a:ea typeface="+mn-ea"/>
                            <a:cs typeface="+mn-cs"/>
                          </a:rPr>
                          <m:t>𝑛𝑔</m:t>
                        </m:r>
                        <m:r>
                          <a:rPr lang="en-US" sz="1400" b="0" i="1">
                            <a:solidFill>
                              <a:schemeClr val="tx1"/>
                            </a:solidFill>
                            <a:effectLst/>
                            <a:latin typeface="Cambria Math"/>
                            <a:ea typeface="+mn-ea"/>
                            <a:cs typeface="+mn-cs"/>
                          </a:rPr>
                          <m:t> </m:t>
                        </m:r>
                        <m:r>
                          <a:rPr lang="en-US" sz="1400" b="0" i="1">
                            <a:solidFill>
                              <a:schemeClr val="tx1"/>
                            </a:solidFill>
                            <a:effectLst/>
                            <a:latin typeface="Cambria Math"/>
                            <a:ea typeface="+mn-ea"/>
                            <a:cs typeface="+mn-cs"/>
                          </a:rPr>
                          <m:t>𝑣</m:t>
                        </m:r>
                        <m:r>
                          <a:rPr lang="en-US" sz="1400" b="0" i="1">
                            <a:solidFill>
                              <a:schemeClr val="tx1"/>
                            </a:solidFill>
                            <a:effectLst/>
                            <a:latin typeface="Cambria Math"/>
                            <a:ea typeface="+mn-ea"/>
                            <a:cs typeface="+mn-cs"/>
                          </a:rPr>
                          <m:t>à </m:t>
                        </m:r>
                        <m:r>
                          <a:rPr lang="en-US" sz="1400" b="0" i="1">
                            <a:solidFill>
                              <a:schemeClr val="tx1"/>
                            </a:solidFill>
                            <a:effectLst/>
                            <a:latin typeface="Cambria Math"/>
                            <a:ea typeface="+mn-ea"/>
                            <a:cs typeface="+mn-cs"/>
                          </a:rPr>
                          <m:t>h</m:t>
                        </m:r>
                        <m:r>
                          <a:rPr lang="en-US" sz="1400" b="0" i="1">
                            <a:solidFill>
                              <a:schemeClr val="tx1"/>
                            </a:solidFill>
                            <a:effectLst/>
                            <a:latin typeface="Cambria Math"/>
                            <a:ea typeface="+mn-ea"/>
                            <a:cs typeface="+mn-cs"/>
                          </a:rPr>
                          <m:t>à</m:t>
                        </m:r>
                        <m:r>
                          <a:rPr lang="en-US" sz="1400" b="0" i="1">
                            <a:solidFill>
                              <a:schemeClr val="tx1"/>
                            </a:solidFill>
                            <a:effectLst/>
                            <a:latin typeface="Cambria Math"/>
                            <a:ea typeface="+mn-ea"/>
                            <a:cs typeface="+mn-cs"/>
                          </a:rPr>
                          <m:t>𝑖</m:t>
                        </m:r>
                        <m:r>
                          <a:rPr lang="en-US" sz="1400" b="0" i="1">
                            <a:solidFill>
                              <a:schemeClr val="tx1"/>
                            </a:solidFill>
                            <a:effectLst/>
                            <a:latin typeface="Cambria Math"/>
                            <a:ea typeface="+mn-ea"/>
                            <a:cs typeface="+mn-cs"/>
                          </a:rPr>
                          <m:t> </m:t>
                        </m:r>
                        <m:r>
                          <a:rPr lang="en-US" sz="1400" b="0" i="1">
                            <a:solidFill>
                              <a:schemeClr val="tx1"/>
                            </a:solidFill>
                            <a:effectLst/>
                            <a:latin typeface="Cambria Math"/>
                            <a:ea typeface="+mn-ea"/>
                            <a:cs typeface="+mn-cs"/>
                          </a:rPr>
                          <m:t>𝑙</m:t>
                        </m:r>
                        <m:r>
                          <a:rPr lang="en-US" sz="1400" b="0" i="1">
                            <a:solidFill>
                              <a:schemeClr val="tx1"/>
                            </a:solidFill>
                            <a:effectLst/>
                            <a:latin typeface="Cambria Math"/>
                            <a:ea typeface="+mn-ea"/>
                            <a:cs typeface="+mn-cs"/>
                          </a:rPr>
                          <m:t>ò</m:t>
                        </m:r>
                        <m:r>
                          <a:rPr lang="en-US" sz="1400" b="0" i="1">
                            <a:solidFill>
                              <a:schemeClr val="tx1"/>
                            </a:solidFill>
                            <a:effectLst/>
                            <a:latin typeface="Cambria Math"/>
                            <a:ea typeface="+mn-ea"/>
                            <a:cs typeface="+mn-cs"/>
                          </a:rPr>
                          <m:t>𝑛𝑔</m:t>
                        </m:r>
                        <m:r>
                          <a:rPr lang="en-US" sz="1400" b="0" i="1">
                            <a:solidFill>
                              <a:schemeClr val="tx1"/>
                            </a:solidFill>
                            <a:effectLst/>
                            <a:latin typeface="Cambria Math"/>
                            <a:ea typeface="+mn-ea"/>
                            <a:cs typeface="+mn-cs"/>
                          </a:rPr>
                          <m:t> </m:t>
                        </m:r>
                        <m:r>
                          <a:rPr lang="en-US" sz="1400" i="1">
                            <a:solidFill>
                              <a:schemeClr val="tx1"/>
                            </a:solidFill>
                            <a:effectLst/>
                            <a:latin typeface="Cambria Math"/>
                            <a:ea typeface="+mn-ea"/>
                            <a:cs typeface="+mn-cs"/>
                          </a:rPr>
                          <m:t>𝑥</m:t>
                        </m:r>
                        <m:r>
                          <a:rPr lang="en-US" sz="1400" i="1">
                            <a:solidFill>
                              <a:schemeClr val="tx1"/>
                            </a:solidFill>
                            <a:effectLst/>
                            <a:latin typeface="Cambria Math"/>
                            <a:ea typeface="+mn-ea"/>
                            <a:cs typeface="+mn-cs"/>
                          </a:rPr>
                          <m:t> 0,5</m:t>
                        </m:r>
                      </m:num>
                      <m:den>
                        <m:r>
                          <a:rPr lang="en-US" sz="1400" i="1">
                            <a:solidFill>
                              <a:schemeClr val="tx1"/>
                            </a:solidFill>
                            <a:effectLst/>
                            <a:latin typeface="Cambria Math"/>
                            <a:ea typeface="+mn-ea"/>
                            <a:cs typeface="+mn-cs"/>
                          </a:rPr>
                          <m:t>1</m:t>
                        </m:r>
                        <m:r>
                          <a:rPr lang="en-US" sz="1400" b="0" i="1">
                            <a:solidFill>
                              <a:schemeClr val="tx1"/>
                            </a:solidFill>
                            <a:effectLst/>
                            <a:latin typeface="Cambria Math"/>
                            <a:ea typeface="+mn-ea"/>
                            <a:cs typeface="+mn-cs"/>
                          </a:rPr>
                          <m:t>00</m:t>
                        </m:r>
                        <m:r>
                          <a:rPr lang="en-US" sz="1400" i="1">
                            <a:solidFill>
                              <a:schemeClr val="tx1"/>
                            </a:solidFill>
                            <a:effectLst/>
                            <a:latin typeface="Cambria Math"/>
                            <a:ea typeface="+mn-ea"/>
                            <a:cs typeface="+mn-cs"/>
                          </a:rPr>
                          <m:t>%</m:t>
                        </m:r>
                      </m:den>
                    </m:f>
                  </m:oMath>
                </m:oMathPara>
              </a14:m>
              <a:endParaRPr lang="en-US" sz="1400" i="1">
                <a:latin typeface="Times New Roman" pitchFamily="18" charset="0"/>
                <a:cs typeface="Times New Roman" pitchFamily="18" charset="0"/>
              </a:endParaRPr>
            </a:p>
          </xdr:txBody>
        </xdr:sp>
      </mc:Choice>
      <mc:Fallback xmlns="">
        <xdr:sp macro="" textlink="">
          <xdr:nvSpPr>
            <xdr:cNvPr id="40" name="TextBox 39"/>
            <xdr:cNvSpPr txBox="1"/>
          </xdr:nvSpPr>
          <xdr:spPr>
            <a:xfrm>
              <a:off x="1162050" y="116976525"/>
              <a:ext cx="3190875"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400" i="0">
                  <a:solidFill>
                    <a:schemeClr val="tx1"/>
                  </a:solidFill>
                  <a:effectLst/>
                  <a:latin typeface="Cambria Math"/>
                  <a:ea typeface="+mn-ea"/>
                  <a:cs typeface="+mn-cs"/>
                </a:rPr>
                <a:t>(𝑇ỷ 𝑙ệ % 𝑟</a:t>
              </a:r>
              <a:r>
                <a:rPr lang="en-US" sz="1400" b="0" i="0">
                  <a:solidFill>
                    <a:schemeClr val="tx1"/>
                  </a:solidFill>
                  <a:effectLst/>
                  <a:latin typeface="Cambria Math"/>
                  <a:ea typeface="+mn-ea"/>
                  <a:cs typeface="+mn-cs"/>
                </a:rPr>
                <a:t>ấ𝑡 ℎà𝑖 𝑙ò𝑛𝑔 𝑣à ℎà𝑖 𝑙ò𝑛𝑔 </a:t>
              </a:r>
              <a:r>
                <a:rPr lang="en-US" sz="1400" i="0">
                  <a:solidFill>
                    <a:schemeClr val="tx1"/>
                  </a:solidFill>
                  <a:effectLst/>
                  <a:latin typeface="Cambria Math"/>
                  <a:ea typeface="+mn-ea"/>
                  <a:cs typeface="+mn-cs"/>
                </a:rPr>
                <a:t>𝑥 0,5)/(1</a:t>
              </a:r>
              <a:r>
                <a:rPr lang="en-US" sz="1400" b="0" i="0">
                  <a:solidFill>
                    <a:schemeClr val="tx1"/>
                  </a:solidFill>
                  <a:effectLst/>
                  <a:latin typeface="Cambria Math"/>
                  <a:ea typeface="+mn-ea"/>
                  <a:cs typeface="+mn-cs"/>
                </a:rPr>
                <a:t>00</a:t>
              </a:r>
              <a:r>
                <a:rPr lang="en-US" sz="1400" i="0">
                  <a:solidFill>
                    <a:schemeClr val="tx1"/>
                  </a:solidFill>
                  <a:effectLst/>
                  <a:latin typeface="Cambria Math"/>
                  <a:ea typeface="+mn-ea"/>
                  <a:cs typeface="+mn-cs"/>
                </a:rPr>
                <a:t>%)</a:t>
              </a:r>
              <a:endParaRPr lang="en-US" sz="1400" i="1">
                <a:latin typeface="Times New Roman" pitchFamily="18" charset="0"/>
                <a:cs typeface="Times New Roman" pitchFamily="18" charset="0"/>
              </a:endParaRPr>
            </a:p>
          </xdr:txBody>
        </xdr:sp>
      </mc:Fallback>
    </mc:AlternateContent>
    <xdr:clientData/>
  </xdr:oneCellAnchor>
  <xdr:oneCellAnchor>
    <xdr:from>
      <xdr:col>2</xdr:col>
      <xdr:colOff>295275</xdr:colOff>
      <xdr:row>271</xdr:row>
      <xdr:rowOff>685800</xdr:rowOff>
    </xdr:from>
    <xdr:ext cx="3190875" cy="504825"/>
    <mc:AlternateContent xmlns:mc="http://schemas.openxmlformats.org/markup-compatibility/2006" xmlns:a14="http://schemas.microsoft.com/office/drawing/2010/main">
      <mc:Choice Requires="a14">
        <xdr:sp macro="" textlink="">
          <xdr:nvSpPr>
            <xdr:cNvPr id="41" name="TextBox 40"/>
            <xdr:cNvSpPr txBox="1"/>
          </xdr:nvSpPr>
          <xdr:spPr>
            <a:xfrm>
              <a:off x="1104900" y="122262900"/>
              <a:ext cx="3190875"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n-US" sz="1400" i="1">
                            <a:solidFill>
                              <a:schemeClr val="tx1"/>
                            </a:solidFill>
                            <a:effectLst/>
                            <a:latin typeface="Cambria Math"/>
                            <a:ea typeface="+mn-ea"/>
                            <a:cs typeface="+mn-cs"/>
                          </a:rPr>
                        </m:ctrlPr>
                      </m:fPr>
                      <m:num>
                        <m:r>
                          <a:rPr lang="en-US" sz="1400" i="1">
                            <a:solidFill>
                              <a:schemeClr val="tx1"/>
                            </a:solidFill>
                            <a:effectLst/>
                            <a:latin typeface="Cambria Math"/>
                            <a:ea typeface="+mn-ea"/>
                            <a:cs typeface="+mn-cs"/>
                          </a:rPr>
                          <m:t>𝑇</m:t>
                        </m:r>
                        <m:r>
                          <a:rPr lang="en-US" sz="1400" i="1">
                            <a:solidFill>
                              <a:schemeClr val="tx1"/>
                            </a:solidFill>
                            <a:effectLst/>
                            <a:latin typeface="Cambria Math"/>
                            <a:ea typeface="+mn-ea"/>
                            <a:cs typeface="+mn-cs"/>
                          </a:rPr>
                          <m:t>ỷ </m:t>
                        </m:r>
                        <m:r>
                          <a:rPr lang="en-US" sz="1400" i="1">
                            <a:solidFill>
                              <a:schemeClr val="tx1"/>
                            </a:solidFill>
                            <a:effectLst/>
                            <a:latin typeface="Cambria Math"/>
                            <a:ea typeface="+mn-ea"/>
                            <a:cs typeface="+mn-cs"/>
                          </a:rPr>
                          <m:t>𝑙</m:t>
                        </m:r>
                        <m:r>
                          <a:rPr lang="en-US" sz="1400" i="1">
                            <a:solidFill>
                              <a:schemeClr val="tx1"/>
                            </a:solidFill>
                            <a:effectLst/>
                            <a:latin typeface="Cambria Math"/>
                            <a:ea typeface="+mn-ea"/>
                            <a:cs typeface="+mn-cs"/>
                          </a:rPr>
                          <m:t>ệ % </m:t>
                        </m:r>
                        <m:r>
                          <a:rPr lang="en-US" sz="1400" i="1">
                            <a:solidFill>
                              <a:schemeClr val="tx1"/>
                            </a:solidFill>
                            <a:effectLst/>
                            <a:latin typeface="Cambria Math"/>
                            <a:ea typeface="+mn-ea"/>
                            <a:cs typeface="+mn-cs"/>
                          </a:rPr>
                          <m:t>𝑟</m:t>
                        </m:r>
                        <m:r>
                          <a:rPr lang="en-US" sz="1400" b="0" i="1">
                            <a:solidFill>
                              <a:schemeClr val="tx1"/>
                            </a:solidFill>
                            <a:effectLst/>
                            <a:latin typeface="Cambria Math"/>
                            <a:ea typeface="+mn-ea"/>
                            <a:cs typeface="+mn-cs"/>
                          </a:rPr>
                          <m:t>ấ</m:t>
                        </m:r>
                        <m:r>
                          <a:rPr lang="en-US" sz="1400" b="0" i="1">
                            <a:solidFill>
                              <a:schemeClr val="tx1"/>
                            </a:solidFill>
                            <a:effectLst/>
                            <a:latin typeface="Cambria Math"/>
                            <a:ea typeface="+mn-ea"/>
                            <a:cs typeface="+mn-cs"/>
                          </a:rPr>
                          <m:t>𝑡</m:t>
                        </m:r>
                        <m:r>
                          <a:rPr lang="en-US" sz="1400" b="0" i="1">
                            <a:solidFill>
                              <a:schemeClr val="tx1"/>
                            </a:solidFill>
                            <a:effectLst/>
                            <a:latin typeface="Cambria Math"/>
                            <a:ea typeface="+mn-ea"/>
                            <a:cs typeface="+mn-cs"/>
                          </a:rPr>
                          <m:t> </m:t>
                        </m:r>
                        <m:r>
                          <a:rPr lang="en-US" sz="1400" b="0" i="1">
                            <a:solidFill>
                              <a:schemeClr val="tx1"/>
                            </a:solidFill>
                            <a:effectLst/>
                            <a:latin typeface="Cambria Math"/>
                            <a:ea typeface="+mn-ea"/>
                            <a:cs typeface="+mn-cs"/>
                          </a:rPr>
                          <m:t>h</m:t>
                        </m:r>
                        <m:r>
                          <a:rPr lang="en-US" sz="1400" b="0" i="1">
                            <a:solidFill>
                              <a:schemeClr val="tx1"/>
                            </a:solidFill>
                            <a:effectLst/>
                            <a:latin typeface="Cambria Math"/>
                            <a:ea typeface="+mn-ea"/>
                            <a:cs typeface="+mn-cs"/>
                          </a:rPr>
                          <m:t>à</m:t>
                        </m:r>
                        <m:r>
                          <a:rPr lang="en-US" sz="1400" b="0" i="1">
                            <a:solidFill>
                              <a:schemeClr val="tx1"/>
                            </a:solidFill>
                            <a:effectLst/>
                            <a:latin typeface="Cambria Math"/>
                            <a:ea typeface="+mn-ea"/>
                            <a:cs typeface="+mn-cs"/>
                          </a:rPr>
                          <m:t>𝑖</m:t>
                        </m:r>
                        <m:r>
                          <a:rPr lang="en-US" sz="1400" b="0" i="1">
                            <a:solidFill>
                              <a:schemeClr val="tx1"/>
                            </a:solidFill>
                            <a:effectLst/>
                            <a:latin typeface="Cambria Math"/>
                            <a:ea typeface="+mn-ea"/>
                            <a:cs typeface="+mn-cs"/>
                          </a:rPr>
                          <m:t> </m:t>
                        </m:r>
                        <m:r>
                          <a:rPr lang="en-US" sz="1400" b="0" i="1">
                            <a:solidFill>
                              <a:schemeClr val="tx1"/>
                            </a:solidFill>
                            <a:effectLst/>
                            <a:latin typeface="Cambria Math"/>
                            <a:ea typeface="+mn-ea"/>
                            <a:cs typeface="+mn-cs"/>
                          </a:rPr>
                          <m:t>𝑙</m:t>
                        </m:r>
                        <m:r>
                          <a:rPr lang="en-US" sz="1400" b="0" i="1">
                            <a:solidFill>
                              <a:schemeClr val="tx1"/>
                            </a:solidFill>
                            <a:effectLst/>
                            <a:latin typeface="Cambria Math"/>
                            <a:ea typeface="+mn-ea"/>
                            <a:cs typeface="+mn-cs"/>
                          </a:rPr>
                          <m:t>ò</m:t>
                        </m:r>
                        <m:r>
                          <a:rPr lang="en-US" sz="1400" b="0" i="1">
                            <a:solidFill>
                              <a:schemeClr val="tx1"/>
                            </a:solidFill>
                            <a:effectLst/>
                            <a:latin typeface="Cambria Math"/>
                            <a:ea typeface="+mn-ea"/>
                            <a:cs typeface="+mn-cs"/>
                          </a:rPr>
                          <m:t>𝑛𝑔</m:t>
                        </m:r>
                        <m:r>
                          <a:rPr lang="en-US" sz="1400" b="0" i="1">
                            <a:solidFill>
                              <a:schemeClr val="tx1"/>
                            </a:solidFill>
                            <a:effectLst/>
                            <a:latin typeface="Cambria Math"/>
                            <a:ea typeface="+mn-ea"/>
                            <a:cs typeface="+mn-cs"/>
                          </a:rPr>
                          <m:t> </m:t>
                        </m:r>
                        <m:r>
                          <a:rPr lang="en-US" sz="1400" b="0" i="1">
                            <a:solidFill>
                              <a:schemeClr val="tx1"/>
                            </a:solidFill>
                            <a:effectLst/>
                            <a:latin typeface="Cambria Math"/>
                            <a:ea typeface="+mn-ea"/>
                            <a:cs typeface="+mn-cs"/>
                          </a:rPr>
                          <m:t>𝑣</m:t>
                        </m:r>
                        <m:r>
                          <a:rPr lang="en-US" sz="1400" b="0" i="1">
                            <a:solidFill>
                              <a:schemeClr val="tx1"/>
                            </a:solidFill>
                            <a:effectLst/>
                            <a:latin typeface="Cambria Math"/>
                            <a:ea typeface="+mn-ea"/>
                            <a:cs typeface="+mn-cs"/>
                          </a:rPr>
                          <m:t>à </m:t>
                        </m:r>
                        <m:r>
                          <a:rPr lang="en-US" sz="1400" b="0" i="1">
                            <a:solidFill>
                              <a:schemeClr val="tx1"/>
                            </a:solidFill>
                            <a:effectLst/>
                            <a:latin typeface="Cambria Math"/>
                            <a:ea typeface="+mn-ea"/>
                            <a:cs typeface="+mn-cs"/>
                          </a:rPr>
                          <m:t>h</m:t>
                        </m:r>
                        <m:r>
                          <a:rPr lang="en-US" sz="1400" b="0" i="1">
                            <a:solidFill>
                              <a:schemeClr val="tx1"/>
                            </a:solidFill>
                            <a:effectLst/>
                            <a:latin typeface="Cambria Math"/>
                            <a:ea typeface="+mn-ea"/>
                            <a:cs typeface="+mn-cs"/>
                          </a:rPr>
                          <m:t>à</m:t>
                        </m:r>
                        <m:r>
                          <a:rPr lang="en-US" sz="1400" b="0" i="1">
                            <a:solidFill>
                              <a:schemeClr val="tx1"/>
                            </a:solidFill>
                            <a:effectLst/>
                            <a:latin typeface="Cambria Math"/>
                            <a:ea typeface="+mn-ea"/>
                            <a:cs typeface="+mn-cs"/>
                          </a:rPr>
                          <m:t>𝑖</m:t>
                        </m:r>
                        <m:r>
                          <a:rPr lang="en-US" sz="1400" b="0" i="1">
                            <a:solidFill>
                              <a:schemeClr val="tx1"/>
                            </a:solidFill>
                            <a:effectLst/>
                            <a:latin typeface="Cambria Math"/>
                            <a:ea typeface="+mn-ea"/>
                            <a:cs typeface="+mn-cs"/>
                          </a:rPr>
                          <m:t> </m:t>
                        </m:r>
                        <m:r>
                          <a:rPr lang="en-US" sz="1400" b="0" i="1">
                            <a:solidFill>
                              <a:schemeClr val="tx1"/>
                            </a:solidFill>
                            <a:effectLst/>
                            <a:latin typeface="Cambria Math"/>
                            <a:ea typeface="+mn-ea"/>
                            <a:cs typeface="+mn-cs"/>
                          </a:rPr>
                          <m:t>𝑙</m:t>
                        </m:r>
                        <m:r>
                          <a:rPr lang="en-US" sz="1400" b="0" i="1">
                            <a:solidFill>
                              <a:schemeClr val="tx1"/>
                            </a:solidFill>
                            <a:effectLst/>
                            <a:latin typeface="Cambria Math"/>
                            <a:ea typeface="+mn-ea"/>
                            <a:cs typeface="+mn-cs"/>
                          </a:rPr>
                          <m:t>ò</m:t>
                        </m:r>
                        <m:r>
                          <a:rPr lang="en-US" sz="1400" b="0" i="1">
                            <a:solidFill>
                              <a:schemeClr val="tx1"/>
                            </a:solidFill>
                            <a:effectLst/>
                            <a:latin typeface="Cambria Math"/>
                            <a:ea typeface="+mn-ea"/>
                            <a:cs typeface="+mn-cs"/>
                          </a:rPr>
                          <m:t>𝑛𝑔</m:t>
                        </m:r>
                        <m:r>
                          <a:rPr lang="en-US" sz="1400" b="0" i="1">
                            <a:solidFill>
                              <a:schemeClr val="tx1"/>
                            </a:solidFill>
                            <a:effectLst/>
                            <a:latin typeface="Cambria Math"/>
                            <a:ea typeface="+mn-ea"/>
                            <a:cs typeface="+mn-cs"/>
                          </a:rPr>
                          <m:t> </m:t>
                        </m:r>
                        <m:r>
                          <a:rPr lang="en-US" sz="1400" i="1">
                            <a:solidFill>
                              <a:schemeClr val="tx1"/>
                            </a:solidFill>
                            <a:effectLst/>
                            <a:latin typeface="Cambria Math"/>
                            <a:ea typeface="+mn-ea"/>
                            <a:cs typeface="+mn-cs"/>
                          </a:rPr>
                          <m:t>𝑥</m:t>
                        </m:r>
                        <m:r>
                          <a:rPr lang="en-US" sz="1400" i="1">
                            <a:solidFill>
                              <a:schemeClr val="tx1"/>
                            </a:solidFill>
                            <a:effectLst/>
                            <a:latin typeface="Cambria Math"/>
                            <a:ea typeface="+mn-ea"/>
                            <a:cs typeface="+mn-cs"/>
                          </a:rPr>
                          <m:t> 0,5</m:t>
                        </m:r>
                      </m:num>
                      <m:den>
                        <m:r>
                          <a:rPr lang="en-US" sz="1400" i="1">
                            <a:solidFill>
                              <a:schemeClr val="tx1"/>
                            </a:solidFill>
                            <a:effectLst/>
                            <a:latin typeface="Cambria Math"/>
                            <a:ea typeface="+mn-ea"/>
                            <a:cs typeface="+mn-cs"/>
                          </a:rPr>
                          <m:t>1</m:t>
                        </m:r>
                        <m:r>
                          <a:rPr lang="en-US" sz="1400" b="0" i="1">
                            <a:solidFill>
                              <a:schemeClr val="tx1"/>
                            </a:solidFill>
                            <a:effectLst/>
                            <a:latin typeface="Cambria Math"/>
                            <a:ea typeface="+mn-ea"/>
                            <a:cs typeface="+mn-cs"/>
                          </a:rPr>
                          <m:t>00</m:t>
                        </m:r>
                        <m:r>
                          <a:rPr lang="en-US" sz="1400" i="1">
                            <a:solidFill>
                              <a:schemeClr val="tx1"/>
                            </a:solidFill>
                            <a:effectLst/>
                            <a:latin typeface="Cambria Math"/>
                            <a:ea typeface="+mn-ea"/>
                            <a:cs typeface="+mn-cs"/>
                          </a:rPr>
                          <m:t>%</m:t>
                        </m:r>
                      </m:den>
                    </m:f>
                  </m:oMath>
                </m:oMathPara>
              </a14:m>
              <a:endParaRPr lang="en-US" sz="1400" i="1">
                <a:latin typeface="Times New Roman" pitchFamily="18" charset="0"/>
                <a:cs typeface="Times New Roman" pitchFamily="18" charset="0"/>
              </a:endParaRPr>
            </a:p>
          </xdr:txBody>
        </xdr:sp>
      </mc:Choice>
      <mc:Fallback xmlns="">
        <xdr:sp macro="" textlink="">
          <xdr:nvSpPr>
            <xdr:cNvPr id="41" name="TextBox 40"/>
            <xdr:cNvSpPr txBox="1"/>
          </xdr:nvSpPr>
          <xdr:spPr>
            <a:xfrm>
              <a:off x="1104900" y="122262900"/>
              <a:ext cx="3190875"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400" i="0">
                  <a:solidFill>
                    <a:schemeClr val="tx1"/>
                  </a:solidFill>
                  <a:effectLst/>
                  <a:latin typeface="Cambria Math"/>
                  <a:ea typeface="+mn-ea"/>
                  <a:cs typeface="+mn-cs"/>
                </a:rPr>
                <a:t>(𝑇ỷ 𝑙ệ % 𝑟</a:t>
              </a:r>
              <a:r>
                <a:rPr lang="en-US" sz="1400" b="0" i="0">
                  <a:solidFill>
                    <a:schemeClr val="tx1"/>
                  </a:solidFill>
                  <a:effectLst/>
                  <a:latin typeface="Cambria Math"/>
                  <a:ea typeface="+mn-ea"/>
                  <a:cs typeface="+mn-cs"/>
                </a:rPr>
                <a:t>ấ𝑡 ℎà𝑖 𝑙ò𝑛𝑔 𝑣à ℎà𝑖 𝑙ò𝑛𝑔 </a:t>
              </a:r>
              <a:r>
                <a:rPr lang="en-US" sz="1400" i="0">
                  <a:solidFill>
                    <a:schemeClr val="tx1"/>
                  </a:solidFill>
                  <a:effectLst/>
                  <a:latin typeface="Cambria Math"/>
                  <a:ea typeface="+mn-ea"/>
                  <a:cs typeface="+mn-cs"/>
                </a:rPr>
                <a:t>𝑥 0,5)/(1</a:t>
              </a:r>
              <a:r>
                <a:rPr lang="en-US" sz="1400" b="0" i="0">
                  <a:solidFill>
                    <a:schemeClr val="tx1"/>
                  </a:solidFill>
                  <a:effectLst/>
                  <a:latin typeface="Cambria Math"/>
                  <a:ea typeface="+mn-ea"/>
                  <a:cs typeface="+mn-cs"/>
                </a:rPr>
                <a:t>00</a:t>
              </a:r>
              <a:r>
                <a:rPr lang="en-US" sz="1400" i="0">
                  <a:solidFill>
                    <a:schemeClr val="tx1"/>
                  </a:solidFill>
                  <a:effectLst/>
                  <a:latin typeface="Cambria Math"/>
                  <a:ea typeface="+mn-ea"/>
                  <a:cs typeface="+mn-cs"/>
                </a:rPr>
                <a:t>%)</a:t>
              </a:r>
              <a:endParaRPr lang="en-US" sz="1400" i="1">
                <a:latin typeface="Times New Roman" pitchFamily="18" charset="0"/>
                <a:cs typeface="Times New Roman" pitchFamily="18" charset="0"/>
              </a:endParaRPr>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74"/>
  <sheetViews>
    <sheetView tabSelected="1" zoomScaleNormal="100" workbookViewId="0">
      <pane ySplit="4" topLeftCell="A131" activePane="bottomLeft" state="frozen"/>
      <selection pane="bottomLeft" activeCell="E135" sqref="E135"/>
    </sheetView>
  </sheetViews>
  <sheetFormatPr defaultRowHeight="15" x14ac:dyDescent="0.25"/>
  <cols>
    <col min="1" max="1" width="3.28515625" style="2" customWidth="1"/>
    <col min="2" max="2" width="8.85546875" style="1" customWidth="1"/>
    <col min="3" max="3" width="58.140625" style="2" customWidth="1"/>
    <col min="4" max="4" width="7.28515625" style="1" customWidth="1"/>
    <col min="5" max="5" width="7.7109375" style="3" customWidth="1"/>
    <col min="6" max="6" width="12.85546875" style="4" customWidth="1"/>
    <col min="7" max="8" width="7.42578125" style="2" customWidth="1"/>
    <col min="9" max="9" width="59.28515625" style="1" customWidth="1"/>
    <col min="10" max="16384" width="9.140625" style="2"/>
  </cols>
  <sheetData>
    <row r="1" spans="2:9" ht="21" customHeight="1" x14ac:dyDescent="0.3">
      <c r="B1" s="344" t="s">
        <v>241</v>
      </c>
      <c r="C1" s="345"/>
      <c r="D1" s="6"/>
      <c r="E1" s="6"/>
      <c r="F1" s="6"/>
      <c r="G1" s="6"/>
      <c r="H1" s="6"/>
      <c r="I1" s="6"/>
    </row>
    <row r="2" spans="2:9" ht="57" customHeight="1" x14ac:dyDescent="0.25">
      <c r="B2" s="351" t="s">
        <v>249</v>
      </c>
      <c r="C2" s="351"/>
      <c r="D2" s="351"/>
      <c r="E2" s="351"/>
      <c r="F2" s="351"/>
      <c r="G2" s="351"/>
      <c r="H2" s="351"/>
      <c r="I2" s="351"/>
    </row>
    <row r="3" spans="2:9" ht="23.25" customHeight="1" thickBot="1" x14ac:dyDescent="0.3">
      <c r="B3" s="352" t="s">
        <v>250</v>
      </c>
      <c r="C3" s="352"/>
      <c r="D3" s="352"/>
      <c r="E3" s="352"/>
      <c r="F3" s="352"/>
      <c r="G3" s="352"/>
      <c r="H3" s="352"/>
      <c r="I3" s="352"/>
    </row>
    <row r="4" spans="2:9" s="5" customFormat="1" ht="57" customHeight="1" thickBot="1" x14ac:dyDescent="0.3">
      <c r="B4" s="197" t="s">
        <v>0</v>
      </c>
      <c r="C4" s="198" t="s">
        <v>1</v>
      </c>
      <c r="D4" s="199" t="s">
        <v>244</v>
      </c>
      <c r="E4" s="9" t="s">
        <v>242</v>
      </c>
      <c r="F4" s="10" t="s">
        <v>245</v>
      </c>
      <c r="G4" s="7" t="s">
        <v>246</v>
      </c>
      <c r="H4" s="8" t="s">
        <v>247</v>
      </c>
      <c r="I4" s="7" t="s">
        <v>243</v>
      </c>
    </row>
    <row r="5" spans="2:9" ht="19.5" thickBot="1" x14ac:dyDescent="0.3">
      <c r="B5" s="306">
        <v>1</v>
      </c>
      <c r="C5" s="307" t="s">
        <v>2</v>
      </c>
      <c r="D5" s="308" t="s">
        <v>3</v>
      </c>
      <c r="E5" s="309"/>
      <c r="F5" s="309">
        <f>IF(OR(F6="Nhập sai",F20="Nhập sai",F30="Nhập sai",F41="Nhập sai",F48="Nhập sai",F58="Nhập sai"),"Nhập sai",F6+F20+F30+F41+F48+F58)</f>
        <v>0</v>
      </c>
      <c r="G5" s="310"/>
      <c r="H5" s="310"/>
      <c r="I5" s="311"/>
    </row>
    <row r="6" spans="2:9" ht="18.75" x14ac:dyDescent="0.25">
      <c r="B6" s="202">
        <v>1.1000000000000001</v>
      </c>
      <c r="C6" s="203" t="s">
        <v>4</v>
      </c>
      <c r="D6" s="17" t="s">
        <v>5</v>
      </c>
      <c r="E6" s="273"/>
      <c r="F6" s="19">
        <f>IF(OR(F7="Nhập sai",F11="Nhập sai",F14="Nhập sai",F17="Nhập sai"),"Nhập sai",F7+F11+F14+F17)</f>
        <v>0</v>
      </c>
      <c r="G6" s="20"/>
      <c r="H6" s="20"/>
      <c r="I6" s="21"/>
    </row>
    <row r="7" spans="2:9" ht="39" x14ac:dyDescent="0.25">
      <c r="B7" s="204" t="s">
        <v>6</v>
      </c>
      <c r="C7" s="205" t="s">
        <v>7</v>
      </c>
      <c r="D7" s="23">
        <v>1</v>
      </c>
      <c r="E7" s="152"/>
      <c r="F7" s="24">
        <f>IF(AND(F8&lt;&gt;"",F9&lt;&gt;""),"Nhập sai",IF(AND(F8&lt;&gt;"",F10&lt;&gt;""),"Nhập sai",IF(AND(F9&lt;&gt;"",F10&lt;&gt;""),"Nhập sai",F8+F9+F10)))</f>
        <v>0</v>
      </c>
      <c r="G7" s="22"/>
      <c r="H7" s="22"/>
      <c r="I7" s="25"/>
    </row>
    <row r="8" spans="2:9" ht="37.5" x14ac:dyDescent="0.25">
      <c r="B8" s="206" t="s">
        <v>248</v>
      </c>
      <c r="C8" s="207" t="s">
        <v>8</v>
      </c>
      <c r="D8" s="27"/>
      <c r="E8" s="273"/>
      <c r="F8" s="28"/>
      <c r="G8" s="20"/>
      <c r="H8" s="20"/>
      <c r="I8" s="21"/>
    </row>
    <row r="9" spans="2:9" ht="37.5" x14ac:dyDescent="0.25">
      <c r="B9" s="208" t="s">
        <v>248</v>
      </c>
      <c r="C9" s="209" t="s">
        <v>9</v>
      </c>
      <c r="D9" s="30"/>
      <c r="E9" s="274"/>
      <c r="F9" s="32"/>
      <c r="G9" s="33"/>
      <c r="H9" s="33"/>
      <c r="I9" s="34"/>
    </row>
    <row r="10" spans="2:9" ht="18.75" x14ac:dyDescent="0.25">
      <c r="B10" s="206" t="s">
        <v>248</v>
      </c>
      <c r="C10" s="207" t="s">
        <v>10</v>
      </c>
      <c r="D10" s="27"/>
      <c r="E10" s="273"/>
      <c r="F10" s="28"/>
      <c r="G10" s="20"/>
      <c r="H10" s="20"/>
      <c r="I10" s="21"/>
    </row>
    <row r="11" spans="2:9" ht="78" x14ac:dyDescent="0.25">
      <c r="B11" s="204" t="s">
        <v>11</v>
      </c>
      <c r="C11" s="205" t="s">
        <v>12</v>
      </c>
      <c r="D11" s="23">
        <v>1</v>
      </c>
      <c r="E11" s="152"/>
      <c r="F11" s="24">
        <f>IF(AND(F12&lt;&gt;"",F13&lt;&gt;""),"Nhập sai",F12+F13)</f>
        <v>0</v>
      </c>
      <c r="G11" s="22"/>
      <c r="H11" s="22"/>
      <c r="I11" s="25"/>
    </row>
    <row r="12" spans="2:9" ht="75" x14ac:dyDescent="0.25">
      <c r="B12" s="206" t="s">
        <v>248</v>
      </c>
      <c r="C12" s="207" t="s">
        <v>13</v>
      </c>
      <c r="D12" s="27"/>
      <c r="E12" s="273"/>
      <c r="F12" s="28"/>
      <c r="G12" s="20"/>
      <c r="H12" s="20"/>
      <c r="I12" s="21"/>
    </row>
    <row r="13" spans="2:9" ht="37.5" x14ac:dyDescent="0.25">
      <c r="B13" s="210" t="s">
        <v>248</v>
      </c>
      <c r="C13" s="211" t="s">
        <v>14</v>
      </c>
      <c r="D13" s="36"/>
      <c r="E13" s="275"/>
      <c r="F13" s="38"/>
      <c r="G13" s="39"/>
      <c r="H13" s="39"/>
      <c r="I13" s="40"/>
    </row>
    <row r="14" spans="2:9" ht="39" x14ac:dyDescent="0.25">
      <c r="B14" s="204" t="s">
        <v>15</v>
      </c>
      <c r="C14" s="205" t="s">
        <v>16</v>
      </c>
      <c r="D14" s="23">
        <v>0.5</v>
      </c>
      <c r="E14" s="152"/>
      <c r="F14" s="24">
        <f>IF(AND(F15&lt;&gt;"",F16&lt;&gt;""),"Nhập sai",F15+F16)</f>
        <v>0</v>
      </c>
      <c r="G14" s="22"/>
      <c r="H14" s="22"/>
      <c r="I14" s="25"/>
    </row>
    <row r="15" spans="2:9" ht="18.75" x14ac:dyDescent="0.25">
      <c r="B15" s="206" t="s">
        <v>248</v>
      </c>
      <c r="C15" s="207" t="s">
        <v>17</v>
      </c>
      <c r="D15" s="27"/>
      <c r="E15" s="273"/>
      <c r="F15" s="28"/>
      <c r="G15" s="20"/>
      <c r="H15" s="20"/>
      <c r="I15" s="21"/>
    </row>
    <row r="16" spans="2:9" ht="18.75" x14ac:dyDescent="0.25">
      <c r="B16" s="210" t="s">
        <v>248</v>
      </c>
      <c r="C16" s="211" t="s">
        <v>18</v>
      </c>
      <c r="D16" s="36"/>
      <c r="E16" s="275"/>
      <c r="F16" s="38"/>
      <c r="G16" s="39"/>
      <c r="H16" s="39"/>
      <c r="I16" s="40"/>
    </row>
    <row r="17" spans="2:9" ht="39" x14ac:dyDescent="0.25">
      <c r="B17" s="204" t="s">
        <v>19</v>
      </c>
      <c r="C17" s="205" t="s">
        <v>20</v>
      </c>
      <c r="D17" s="23">
        <v>1</v>
      </c>
      <c r="E17" s="152"/>
      <c r="F17" s="24">
        <f>IF(AND(E18&lt;&gt;"",E19&lt;&gt;""),"Nhập sai",IF(AND(F18="",F19=""),0,IF(E19&lt;&gt;"",0,F18)))</f>
        <v>0</v>
      </c>
      <c r="G17" s="22"/>
      <c r="H17" s="22"/>
      <c r="I17" s="25"/>
    </row>
    <row r="18" spans="2:9" ht="75" x14ac:dyDescent="0.25">
      <c r="B18" s="212" t="s">
        <v>248</v>
      </c>
      <c r="C18" s="213" t="s">
        <v>299</v>
      </c>
      <c r="D18" s="58"/>
      <c r="E18" s="59"/>
      <c r="F18" s="60" t="str">
        <f>IF(E18="","",(E18*1)/1)</f>
        <v/>
      </c>
      <c r="G18" s="61"/>
      <c r="H18" s="61"/>
      <c r="I18" s="57"/>
    </row>
    <row r="19" spans="2:9" ht="19.5" thickBot="1" x14ac:dyDescent="0.3">
      <c r="B19" s="214" t="s">
        <v>248</v>
      </c>
      <c r="C19" s="215" t="s">
        <v>21</v>
      </c>
      <c r="D19" s="12"/>
      <c r="E19" s="43"/>
      <c r="F19" s="44" t="str">
        <f>IF(E19&lt;&gt;"",0,"")</f>
        <v/>
      </c>
      <c r="G19" s="45"/>
      <c r="H19" s="45"/>
      <c r="I19" s="46"/>
    </row>
    <row r="20" spans="2:9" ht="18.75" x14ac:dyDescent="0.25">
      <c r="B20" s="202">
        <v>1.2</v>
      </c>
      <c r="C20" s="203" t="s">
        <v>22</v>
      </c>
      <c r="D20" s="17">
        <v>3</v>
      </c>
      <c r="E20" s="276"/>
      <c r="F20" s="19">
        <f>IF(OR(F21="Nhập sai",F24="Nhập sai",F27="Nhập sai"),"Nhập sai",F21+F24+F27)</f>
        <v>0</v>
      </c>
      <c r="G20" s="16"/>
      <c r="H20" s="16"/>
      <c r="I20" s="62"/>
    </row>
    <row r="21" spans="2:9" ht="19.5" x14ac:dyDescent="0.25">
      <c r="B21" s="204" t="s">
        <v>23</v>
      </c>
      <c r="C21" s="205" t="s">
        <v>24</v>
      </c>
      <c r="D21" s="23">
        <v>1</v>
      </c>
      <c r="E21" s="152"/>
      <c r="F21" s="24">
        <f>IF(AND(F22&lt;&gt;"",F23&lt;&gt;""),"Nhập sai",F22+F23)</f>
        <v>0</v>
      </c>
      <c r="G21" s="22"/>
      <c r="H21" s="22"/>
      <c r="I21" s="25"/>
    </row>
    <row r="22" spans="2:9" ht="18.75" x14ac:dyDescent="0.25">
      <c r="B22" s="206" t="s">
        <v>248</v>
      </c>
      <c r="C22" s="207" t="s">
        <v>25</v>
      </c>
      <c r="D22" s="27"/>
      <c r="E22" s="273"/>
      <c r="F22" s="28"/>
      <c r="G22" s="20"/>
      <c r="H22" s="20"/>
      <c r="I22" s="21"/>
    </row>
    <row r="23" spans="2:9" ht="18.75" x14ac:dyDescent="0.25">
      <c r="B23" s="210" t="s">
        <v>248</v>
      </c>
      <c r="C23" s="211" t="s">
        <v>26</v>
      </c>
      <c r="D23" s="36"/>
      <c r="E23" s="275"/>
      <c r="F23" s="38"/>
      <c r="G23" s="39"/>
      <c r="H23" s="39"/>
      <c r="I23" s="40"/>
    </row>
    <row r="24" spans="2:9" ht="19.5" x14ac:dyDescent="0.25">
      <c r="B24" s="204" t="s">
        <v>27</v>
      </c>
      <c r="C24" s="205" t="s">
        <v>28</v>
      </c>
      <c r="D24" s="23">
        <v>1</v>
      </c>
      <c r="E24" s="152"/>
      <c r="F24" s="24">
        <f>IF(AND(F25&lt;&gt;"",F26&lt;&gt;""),"Nhập sai",F25+F26)</f>
        <v>0</v>
      </c>
      <c r="G24" s="22"/>
      <c r="H24" s="22"/>
      <c r="I24" s="25"/>
    </row>
    <row r="25" spans="2:9" ht="18.75" x14ac:dyDescent="0.25">
      <c r="B25" s="216" t="s">
        <v>248</v>
      </c>
      <c r="C25" s="207" t="s">
        <v>29</v>
      </c>
      <c r="D25" s="27"/>
      <c r="E25" s="273"/>
      <c r="F25" s="28"/>
      <c r="G25" s="20"/>
      <c r="H25" s="20"/>
      <c r="I25" s="21"/>
    </row>
    <row r="26" spans="2:9" ht="18.75" x14ac:dyDescent="0.25">
      <c r="B26" s="217" t="s">
        <v>248</v>
      </c>
      <c r="C26" s="211" t="s">
        <v>30</v>
      </c>
      <c r="D26" s="36"/>
      <c r="E26" s="275"/>
      <c r="F26" s="38"/>
      <c r="G26" s="39"/>
      <c r="H26" s="39"/>
      <c r="I26" s="40"/>
    </row>
    <row r="27" spans="2:9" ht="19.5" x14ac:dyDescent="0.25">
      <c r="B27" s="204" t="s">
        <v>31</v>
      </c>
      <c r="C27" s="205" t="s">
        <v>32</v>
      </c>
      <c r="D27" s="23">
        <v>1</v>
      </c>
      <c r="E27" s="152"/>
      <c r="F27" s="24">
        <f>IF(AND(F28&lt;&gt;"",F29&lt;&gt;""),"Nhập sai",F28+F29)</f>
        <v>0</v>
      </c>
      <c r="G27" s="22"/>
      <c r="H27" s="22"/>
      <c r="I27" s="25"/>
    </row>
    <row r="28" spans="2:9" ht="19.5" x14ac:dyDescent="0.25">
      <c r="B28" s="216" t="s">
        <v>248</v>
      </c>
      <c r="C28" s="207" t="s">
        <v>33</v>
      </c>
      <c r="D28" s="69"/>
      <c r="E28" s="273"/>
      <c r="F28" s="28"/>
      <c r="G28" s="20"/>
      <c r="H28" s="20"/>
      <c r="I28" s="21"/>
    </row>
    <row r="29" spans="2:9" ht="20.25" thickBot="1" x14ac:dyDescent="0.3">
      <c r="B29" s="218" t="s">
        <v>248</v>
      </c>
      <c r="C29" s="219" t="s">
        <v>34</v>
      </c>
      <c r="D29" s="70"/>
      <c r="E29" s="277"/>
      <c r="F29" s="65"/>
      <c r="G29" s="66"/>
      <c r="H29" s="66"/>
      <c r="I29" s="67"/>
    </row>
    <row r="30" spans="2:9" ht="18.75" x14ac:dyDescent="0.25">
      <c r="B30" s="202">
        <v>1.3</v>
      </c>
      <c r="C30" s="203" t="s">
        <v>35</v>
      </c>
      <c r="D30" s="17">
        <v>3</v>
      </c>
      <c r="E30" s="273"/>
      <c r="F30" s="19">
        <f>IF(OR(F31="Nhập sai",F35="Nhập sai",F38="Nhập sai"),"Nhập sai",F31+F35+F38)</f>
        <v>0</v>
      </c>
      <c r="G30" s="20"/>
      <c r="H30" s="20"/>
      <c r="I30" s="21"/>
    </row>
    <row r="31" spans="2:9" ht="58.5" x14ac:dyDescent="0.25">
      <c r="B31" s="204" t="s">
        <v>36</v>
      </c>
      <c r="C31" s="205" t="s">
        <v>37</v>
      </c>
      <c r="D31" s="23">
        <v>1</v>
      </c>
      <c r="E31" s="152"/>
      <c r="F31" s="24">
        <f>IF(AND(F32&lt;&gt;"",F33&lt;&gt;""),"Nhập sai",IF(AND(F32&lt;&gt;"",F34&lt;&gt;""),"Nhập sai",IF(AND(F33&lt;&gt;"",F34&lt;&gt;""),"Nhập sai",F32+F33+F34)))</f>
        <v>0</v>
      </c>
      <c r="G31" s="22"/>
      <c r="H31" s="22"/>
      <c r="I31" s="25"/>
    </row>
    <row r="32" spans="2:9" ht="37.5" x14ac:dyDescent="0.25">
      <c r="B32" s="216" t="s">
        <v>248</v>
      </c>
      <c r="C32" s="207" t="s">
        <v>38</v>
      </c>
      <c r="D32" s="17"/>
      <c r="E32" s="273"/>
      <c r="F32" s="28"/>
      <c r="G32" s="20"/>
      <c r="H32" s="20"/>
      <c r="I32" s="21"/>
    </row>
    <row r="33" spans="2:9" ht="18.75" x14ac:dyDescent="0.25">
      <c r="B33" s="220" t="s">
        <v>248</v>
      </c>
      <c r="C33" s="209" t="s">
        <v>39</v>
      </c>
      <c r="D33" s="74"/>
      <c r="E33" s="274"/>
      <c r="F33" s="32"/>
      <c r="G33" s="33"/>
      <c r="H33" s="33"/>
      <c r="I33" s="34"/>
    </row>
    <row r="34" spans="2:9" ht="37.5" x14ac:dyDescent="0.25">
      <c r="B34" s="216" t="s">
        <v>248</v>
      </c>
      <c r="C34" s="207" t="s">
        <v>40</v>
      </c>
      <c r="D34" s="17"/>
      <c r="E34" s="273"/>
      <c r="F34" s="28"/>
      <c r="G34" s="20"/>
      <c r="H34" s="20"/>
      <c r="I34" s="21"/>
    </row>
    <row r="35" spans="2:9" ht="19.5" x14ac:dyDescent="0.25">
      <c r="B35" s="204" t="s">
        <v>41</v>
      </c>
      <c r="C35" s="205" t="s">
        <v>42</v>
      </c>
      <c r="D35" s="23">
        <v>1</v>
      </c>
      <c r="E35" s="152"/>
      <c r="F35" s="24">
        <f>IF(AND(E36&lt;&gt;"",E37&lt;&gt;""),"Nhập sai",IF(AND(F36="",F37=""),0,IF(E37&lt;&gt;"",0,F36)))</f>
        <v>0</v>
      </c>
      <c r="G35" s="22"/>
      <c r="H35" s="22"/>
      <c r="I35" s="25"/>
    </row>
    <row r="36" spans="2:9" ht="75" x14ac:dyDescent="0.25">
      <c r="B36" s="216" t="s">
        <v>248</v>
      </c>
      <c r="C36" s="221" t="s">
        <v>299</v>
      </c>
      <c r="D36" s="79"/>
      <c r="E36" s="54"/>
      <c r="F36" s="56" t="str">
        <f>IF(E36="","",(E36*1)/1)</f>
        <v/>
      </c>
      <c r="G36" s="41"/>
      <c r="H36" s="41"/>
      <c r="I36" s="52"/>
    </row>
    <row r="37" spans="2:9" ht="18.75" x14ac:dyDescent="0.25">
      <c r="B37" s="217" t="s">
        <v>248</v>
      </c>
      <c r="C37" s="211" t="s">
        <v>21</v>
      </c>
      <c r="D37" s="77"/>
      <c r="E37" s="78"/>
      <c r="F37" s="37" t="str">
        <f>IF(E37&lt;&gt;"",0,"")</f>
        <v/>
      </c>
      <c r="G37" s="39"/>
      <c r="H37" s="39"/>
      <c r="I37" s="40"/>
    </row>
    <row r="38" spans="2:9" ht="19.5" x14ac:dyDescent="0.25">
      <c r="B38" s="204" t="s">
        <v>43</v>
      </c>
      <c r="C38" s="205" t="s">
        <v>44</v>
      </c>
      <c r="D38" s="23">
        <v>1</v>
      </c>
      <c r="E38" s="152"/>
      <c r="F38" s="24">
        <f>IF(AND(E39&lt;&gt;"",E40&lt;&gt;""),"Nhập sai",IF(AND(F39="",F40=""),0,IF(E40&lt;&gt;"",0,F39)))</f>
        <v>0</v>
      </c>
      <c r="G38" s="22"/>
      <c r="H38" s="22"/>
      <c r="I38" s="25"/>
    </row>
    <row r="39" spans="2:9" ht="93.75" x14ac:dyDescent="0.25">
      <c r="B39" s="216" t="s">
        <v>248</v>
      </c>
      <c r="C39" s="221" t="s">
        <v>300</v>
      </c>
      <c r="D39" s="79"/>
      <c r="E39" s="54"/>
      <c r="F39" s="56" t="str">
        <f>IF(E39="","",(E39*1)/1)</f>
        <v/>
      </c>
      <c r="G39" s="52"/>
      <c r="H39" s="52"/>
      <c r="I39" s="52"/>
    </row>
    <row r="40" spans="2:9" ht="38.25" thickBot="1" x14ac:dyDescent="0.3">
      <c r="B40" s="217" t="s">
        <v>248</v>
      </c>
      <c r="C40" s="211" t="s">
        <v>45</v>
      </c>
      <c r="D40" s="77"/>
      <c r="E40" s="78"/>
      <c r="F40" s="37" t="str">
        <f>IF(E40&lt;&gt;"",0,"")</f>
        <v/>
      </c>
      <c r="G40" s="39"/>
      <c r="H40" s="39"/>
      <c r="I40" s="40"/>
    </row>
    <row r="41" spans="2:9" ht="18.75" x14ac:dyDescent="0.25">
      <c r="B41" s="222">
        <v>1.4</v>
      </c>
      <c r="C41" s="223" t="s">
        <v>46</v>
      </c>
      <c r="D41" s="87">
        <v>2</v>
      </c>
      <c r="E41" s="278"/>
      <c r="F41" s="90">
        <f>IF(OR(F42="Nhập sai",F45="Nhập sai"),"Nhập sai",F42+F45)</f>
        <v>0</v>
      </c>
      <c r="G41" s="88"/>
      <c r="H41" s="88"/>
      <c r="I41" s="89"/>
    </row>
    <row r="42" spans="2:9" ht="39" x14ac:dyDescent="0.25">
      <c r="B42" s="204" t="s">
        <v>47</v>
      </c>
      <c r="C42" s="205" t="s">
        <v>48</v>
      </c>
      <c r="D42" s="23">
        <v>1</v>
      </c>
      <c r="E42" s="152"/>
      <c r="F42" s="24">
        <f>IF(AND(F43&lt;&gt;"",F44&lt;&gt;""),"Nhập sai",F43+F44)</f>
        <v>0</v>
      </c>
      <c r="G42" s="22"/>
      <c r="H42" s="22"/>
      <c r="I42" s="25"/>
    </row>
    <row r="43" spans="2:9" ht="19.5" x14ac:dyDescent="0.25">
      <c r="B43" s="216" t="s">
        <v>248</v>
      </c>
      <c r="C43" s="207" t="s">
        <v>49</v>
      </c>
      <c r="D43" s="69"/>
      <c r="E43" s="279"/>
      <c r="F43" s="28"/>
      <c r="G43" s="26"/>
      <c r="H43" s="26"/>
      <c r="I43" s="91"/>
    </row>
    <row r="44" spans="2:9" ht="19.5" x14ac:dyDescent="0.25">
      <c r="B44" s="217" t="s">
        <v>248</v>
      </c>
      <c r="C44" s="211" t="s">
        <v>50</v>
      </c>
      <c r="D44" s="94"/>
      <c r="E44" s="280"/>
      <c r="F44" s="38"/>
      <c r="G44" s="35"/>
      <c r="H44" s="35"/>
      <c r="I44" s="95"/>
    </row>
    <row r="45" spans="2:9" ht="19.5" x14ac:dyDescent="0.25">
      <c r="B45" s="204" t="s">
        <v>51</v>
      </c>
      <c r="C45" s="205" t="s">
        <v>52</v>
      </c>
      <c r="D45" s="23">
        <v>1</v>
      </c>
      <c r="E45" s="152"/>
      <c r="F45" s="24">
        <f>IF(AND(E46&lt;&gt;"",E47&lt;&gt;""),"Nhập sai",IF(AND(F46="",F47=""),0,IF(E47&lt;&gt;"",0,F46)))</f>
        <v>0</v>
      </c>
      <c r="G45" s="22"/>
      <c r="H45" s="22"/>
      <c r="I45" s="25"/>
    </row>
    <row r="46" spans="2:9" ht="75" x14ac:dyDescent="0.25">
      <c r="B46" s="216" t="s">
        <v>248</v>
      </c>
      <c r="C46" s="221" t="s">
        <v>301</v>
      </c>
      <c r="D46" s="96"/>
      <c r="E46" s="54"/>
      <c r="F46" s="56" t="str">
        <f>IF(E46="","",(E46*1)/1)</f>
        <v/>
      </c>
      <c r="G46" s="68"/>
      <c r="H46" s="68"/>
      <c r="I46" s="68"/>
    </row>
    <row r="47" spans="2:9" ht="20.25" thickBot="1" x14ac:dyDescent="0.3">
      <c r="B47" s="218" t="s">
        <v>248</v>
      </c>
      <c r="C47" s="219" t="s">
        <v>53</v>
      </c>
      <c r="D47" s="70"/>
      <c r="E47" s="76"/>
      <c r="F47" s="64" t="str">
        <f>IF(E47&lt;&gt;"",0,"")</f>
        <v/>
      </c>
      <c r="G47" s="63"/>
      <c r="H47" s="63"/>
      <c r="I47" s="92"/>
    </row>
    <row r="48" spans="2:9" ht="18.75" x14ac:dyDescent="0.25">
      <c r="B48" s="202">
        <v>1.5</v>
      </c>
      <c r="C48" s="203" t="s">
        <v>54</v>
      </c>
      <c r="D48" s="17">
        <v>3</v>
      </c>
      <c r="E48" s="276"/>
      <c r="F48" s="19">
        <f>IF(OR(F49="Nhập sai",F52="Nhập sai",F55="Nhập sai"),"Nhập sai",F49+F52+F55)</f>
        <v>0</v>
      </c>
      <c r="G48" s="16"/>
      <c r="H48" s="16"/>
      <c r="I48" s="62"/>
    </row>
    <row r="49" spans="2:9" ht="39" x14ac:dyDescent="0.25">
      <c r="B49" s="204" t="s">
        <v>55</v>
      </c>
      <c r="C49" s="205" t="s">
        <v>56</v>
      </c>
      <c r="D49" s="23">
        <v>1</v>
      </c>
      <c r="E49" s="152"/>
      <c r="F49" s="24">
        <f>IF(AND(F50&lt;&gt;"",F51&lt;&gt;""),"Nhập sai",F50+F51)</f>
        <v>0</v>
      </c>
      <c r="G49" s="22"/>
      <c r="H49" s="22"/>
      <c r="I49" s="25"/>
    </row>
    <row r="50" spans="2:9" ht="19.5" x14ac:dyDescent="0.25">
      <c r="B50" s="216" t="s">
        <v>248</v>
      </c>
      <c r="C50" s="207" t="s">
        <v>57</v>
      </c>
      <c r="D50" s="69"/>
      <c r="E50" s="279"/>
      <c r="F50" s="28"/>
      <c r="G50" s="26"/>
      <c r="H50" s="26"/>
      <c r="I50" s="91"/>
    </row>
    <row r="51" spans="2:9" ht="19.5" x14ac:dyDescent="0.25">
      <c r="B51" s="217" t="s">
        <v>248</v>
      </c>
      <c r="C51" s="211" t="s">
        <v>58</v>
      </c>
      <c r="D51" s="94"/>
      <c r="E51" s="280"/>
      <c r="F51" s="38"/>
      <c r="G51" s="35"/>
      <c r="H51" s="35"/>
      <c r="I51" s="95"/>
    </row>
    <row r="52" spans="2:9" ht="19.5" x14ac:dyDescent="0.25">
      <c r="B52" s="204" t="s">
        <v>59</v>
      </c>
      <c r="C52" s="205" t="s">
        <v>60</v>
      </c>
      <c r="D52" s="23">
        <v>1</v>
      </c>
      <c r="E52" s="152"/>
      <c r="F52" s="24">
        <f>IF(AND(F53&lt;&gt;"",F54&lt;&gt;""),"Nhập sai",F53+F54)</f>
        <v>0</v>
      </c>
      <c r="G52" s="22"/>
      <c r="H52" s="22"/>
      <c r="I52" s="25"/>
    </row>
    <row r="53" spans="2:9" ht="19.5" x14ac:dyDescent="0.25">
      <c r="B53" s="216" t="s">
        <v>248</v>
      </c>
      <c r="C53" s="207" t="s">
        <v>61</v>
      </c>
      <c r="D53" s="69"/>
      <c r="E53" s="279"/>
      <c r="F53" s="28"/>
      <c r="G53" s="26"/>
      <c r="H53" s="26"/>
      <c r="I53" s="91"/>
    </row>
    <row r="54" spans="2:9" ht="19.5" x14ac:dyDescent="0.25">
      <c r="B54" s="217" t="s">
        <v>248</v>
      </c>
      <c r="C54" s="211" t="s">
        <v>62</v>
      </c>
      <c r="D54" s="94"/>
      <c r="E54" s="280"/>
      <c r="F54" s="38"/>
      <c r="G54" s="35"/>
      <c r="H54" s="35"/>
      <c r="I54" s="95"/>
    </row>
    <row r="55" spans="2:9" ht="39" x14ac:dyDescent="0.25">
      <c r="B55" s="204" t="s">
        <v>63</v>
      </c>
      <c r="C55" s="205" t="s">
        <v>64</v>
      </c>
      <c r="D55" s="23">
        <v>1</v>
      </c>
      <c r="E55" s="152"/>
      <c r="F55" s="24">
        <f>IF(AND(F56&lt;&gt;"",F57&lt;&gt;""),"Nhập sai",F56+F57)</f>
        <v>0</v>
      </c>
      <c r="G55" s="22"/>
      <c r="H55" s="22"/>
      <c r="I55" s="25"/>
    </row>
    <row r="56" spans="2:9" ht="19.5" x14ac:dyDescent="0.25">
      <c r="B56" s="216" t="s">
        <v>248</v>
      </c>
      <c r="C56" s="207" t="s">
        <v>57</v>
      </c>
      <c r="D56" s="69"/>
      <c r="E56" s="279"/>
      <c r="F56" s="28"/>
      <c r="G56" s="26"/>
      <c r="H56" s="26"/>
      <c r="I56" s="91"/>
    </row>
    <row r="57" spans="2:9" ht="20.25" thickBot="1" x14ac:dyDescent="0.3">
      <c r="B57" s="218" t="s">
        <v>248</v>
      </c>
      <c r="C57" s="219" t="s">
        <v>58</v>
      </c>
      <c r="D57" s="70"/>
      <c r="E57" s="281"/>
      <c r="F57" s="65"/>
      <c r="G57" s="63"/>
      <c r="H57" s="63"/>
      <c r="I57" s="92"/>
    </row>
    <row r="58" spans="2:9" ht="18.75" x14ac:dyDescent="0.25">
      <c r="B58" s="202">
        <v>1.6</v>
      </c>
      <c r="C58" s="203" t="s">
        <v>65</v>
      </c>
      <c r="D58" s="17">
        <v>2</v>
      </c>
      <c r="E58" s="276"/>
      <c r="F58" s="19">
        <f>IF(OR(F59="Nhập sai",F62="Nhập sai"),"Nhập sai",F59+F62)</f>
        <v>0</v>
      </c>
      <c r="G58" s="16"/>
      <c r="H58" s="16"/>
      <c r="I58" s="62"/>
    </row>
    <row r="59" spans="2:9" ht="39" x14ac:dyDescent="0.25">
      <c r="B59" s="204" t="s">
        <v>66</v>
      </c>
      <c r="C59" s="205" t="s">
        <v>67</v>
      </c>
      <c r="D59" s="23">
        <v>1</v>
      </c>
      <c r="E59" s="152"/>
      <c r="F59" s="24">
        <f>IF(AND(F60&lt;&gt;"",F61&lt;&gt;""),"Nhập sai",F60+F61)</f>
        <v>0</v>
      </c>
      <c r="G59" s="22"/>
      <c r="H59" s="22"/>
      <c r="I59" s="25"/>
    </row>
    <row r="60" spans="2:9" ht="19.5" x14ac:dyDescent="0.25">
      <c r="B60" s="216" t="s">
        <v>248</v>
      </c>
      <c r="C60" s="207" t="s">
        <v>57</v>
      </c>
      <c r="D60" s="69"/>
      <c r="E60" s="279"/>
      <c r="F60" s="28"/>
      <c r="G60" s="26"/>
      <c r="H60" s="26"/>
      <c r="I60" s="91"/>
    </row>
    <row r="61" spans="2:9" ht="19.5" x14ac:dyDescent="0.25">
      <c r="B61" s="217" t="s">
        <v>248</v>
      </c>
      <c r="C61" s="211" t="s">
        <v>58</v>
      </c>
      <c r="D61" s="94"/>
      <c r="E61" s="280"/>
      <c r="F61" s="38"/>
      <c r="G61" s="35"/>
      <c r="H61" s="35"/>
      <c r="I61" s="95"/>
    </row>
    <row r="62" spans="2:9" ht="39" x14ac:dyDescent="0.25">
      <c r="B62" s="204" t="s">
        <v>68</v>
      </c>
      <c r="C62" s="205" t="s">
        <v>69</v>
      </c>
      <c r="D62" s="23">
        <v>1</v>
      </c>
      <c r="E62" s="152"/>
      <c r="F62" s="24">
        <f>IF(AND(E63&lt;&gt;"",E64&lt;&gt;""),"Nhập sai",IF(AND(F63="",F64=""),0,IF(E64&lt;&gt;"",0,F63)))</f>
        <v>0</v>
      </c>
      <c r="G62" s="22"/>
      <c r="H62" s="22"/>
      <c r="I62" s="25"/>
    </row>
    <row r="63" spans="2:9" ht="93.75" x14ac:dyDescent="0.25">
      <c r="B63" s="224" t="s">
        <v>248</v>
      </c>
      <c r="C63" s="225" t="s">
        <v>302</v>
      </c>
      <c r="D63" s="98"/>
      <c r="E63" s="99"/>
      <c r="F63" s="100" t="str">
        <f>IF(E63="","",(E63*1)/1)</f>
        <v/>
      </c>
      <c r="G63" s="97"/>
      <c r="H63" s="68"/>
      <c r="I63" s="97"/>
    </row>
    <row r="64" spans="2:9" ht="20.25" thickBot="1" x14ac:dyDescent="0.3">
      <c r="B64" s="218" t="s">
        <v>248</v>
      </c>
      <c r="C64" s="219" t="s">
        <v>70</v>
      </c>
      <c r="D64" s="70"/>
      <c r="E64" s="76"/>
      <c r="F64" s="64" t="str">
        <f>IF(E64&lt;&gt;"",0,"")</f>
        <v/>
      </c>
      <c r="G64" s="63"/>
      <c r="H64" s="63"/>
      <c r="I64" s="92"/>
    </row>
    <row r="65" spans="2:9" ht="38.25" thickBot="1" x14ac:dyDescent="0.3">
      <c r="B65" s="312">
        <v>2</v>
      </c>
      <c r="C65" s="313" t="s">
        <v>71</v>
      </c>
      <c r="D65" s="314">
        <v>10</v>
      </c>
      <c r="E65" s="315"/>
      <c r="F65" s="316">
        <f>IF(OR(F66="Nhập sai",F71="Nhập sai",F78="Nhập sai",F89="Nhập sai"),"Nhập sai",F66+F71+F78+F89)</f>
        <v>0</v>
      </c>
      <c r="G65" s="317"/>
      <c r="H65" s="317"/>
      <c r="I65" s="318"/>
    </row>
    <row r="66" spans="2:9" ht="18.75" x14ac:dyDescent="0.25">
      <c r="B66" s="226">
        <v>2.1</v>
      </c>
      <c r="C66" s="227" t="s">
        <v>251</v>
      </c>
      <c r="D66" s="133">
        <v>2</v>
      </c>
      <c r="E66" s="282"/>
      <c r="F66" s="135">
        <f>IF(AND(F67&lt;&gt;"",F68&lt;&gt;""),"Nhập sai",IF(AND(F69&lt;&gt;"",F70&lt;&gt;""),"Nhập sai",F67+F68+F69+F70))</f>
        <v>0</v>
      </c>
      <c r="G66" s="132"/>
      <c r="H66" s="132"/>
      <c r="I66" s="136"/>
    </row>
    <row r="67" spans="2:9" ht="37.5" x14ac:dyDescent="0.25">
      <c r="B67" s="348" t="s">
        <v>72</v>
      </c>
      <c r="C67" s="207" t="s">
        <v>73</v>
      </c>
      <c r="D67" s="17"/>
      <c r="E67" s="273"/>
      <c r="F67" s="28"/>
      <c r="G67" s="20"/>
      <c r="H67" s="20"/>
      <c r="I67" s="21"/>
    </row>
    <row r="68" spans="2:9" ht="37.5" x14ac:dyDescent="0.25">
      <c r="B68" s="348"/>
      <c r="C68" s="228" t="s">
        <v>74</v>
      </c>
      <c r="D68" s="77"/>
      <c r="E68" s="275"/>
      <c r="F68" s="38"/>
      <c r="G68" s="39"/>
      <c r="H68" s="39"/>
      <c r="I68" s="40"/>
    </row>
    <row r="69" spans="2:9" ht="18.75" x14ac:dyDescent="0.25">
      <c r="B69" s="349" t="s">
        <v>75</v>
      </c>
      <c r="C69" s="229" t="s">
        <v>76</v>
      </c>
      <c r="D69" s="105"/>
      <c r="E69" s="283"/>
      <c r="F69" s="106"/>
      <c r="G69" s="107"/>
      <c r="H69" s="107"/>
      <c r="I69" s="108"/>
    </row>
    <row r="70" spans="2:9" ht="38.25" thickBot="1" x14ac:dyDescent="0.3">
      <c r="B70" s="350"/>
      <c r="C70" s="211" t="s">
        <v>77</v>
      </c>
      <c r="D70" s="77"/>
      <c r="E70" s="275"/>
      <c r="F70" s="38"/>
      <c r="G70" s="39"/>
      <c r="H70" s="39"/>
      <c r="I70" s="40"/>
    </row>
    <row r="71" spans="2:9" ht="18.75" x14ac:dyDescent="0.25">
      <c r="B71" s="222">
        <v>2.2000000000000002</v>
      </c>
      <c r="C71" s="223" t="s">
        <v>78</v>
      </c>
      <c r="D71" s="87">
        <v>2</v>
      </c>
      <c r="E71" s="284"/>
      <c r="F71" s="90">
        <f>IF(OR(F72="Nhập sai",F75="Nhập sai"),"Nhập sai",F72+F75)</f>
        <v>0</v>
      </c>
      <c r="G71" s="86"/>
      <c r="H71" s="86"/>
      <c r="I71" s="111"/>
    </row>
    <row r="72" spans="2:9" ht="78" x14ac:dyDescent="0.25">
      <c r="B72" s="204" t="s">
        <v>79</v>
      </c>
      <c r="C72" s="205" t="s">
        <v>80</v>
      </c>
      <c r="D72" s="23">
        <v>1</v>
      </c>
      <c r="E72" s="152"/>
      <c r="F72" s="24">
        <f>IF(AND(F73&lt;&gt;"",F74&lt;&gt;""),"Nhập sai",F73+F74)</f>
        <v>0</v>
      </c>
      <c r="G72" s="22"/>
      <c r="H72" s="22"/>
      <c r="I72" s="25"/>
    </row>
    <row r="73" spans="2:9" ht="18.75" x14ac:dyDescent="0.25">
      <c r="B73" s="216" t="s">
        <v>248</v>
      </c>
      <c r="C73" s="207" t="s">
        <v>81</v>
      </c>
      <c r="D73" s="17"/>
      <c r="E73" s="279"/>
      <c r="F73" s="28"/>
      <c r="G73" s="26"/>
      <c r="H73" s="26"/>
      <c r="I73" s="91"/>
    </row>
    <row r="74" spans="2:9" ht="18.75" x14ac:dyDescent="0.25">
      <c r="B74" s="230" t="s">
        <v>248</v>
      </c>
      <c r="C74" s="231" t="s">
        <v>82</v>
      </c>
      <c r="D74" s="81"/>
      <c r="E74" s="285"/>
      <c r="F74" s="109"/>
      <c r="G74" s="84"/>
      <c r="H74" s="84"/>
      <c r="I74" s="85"/>
    </row>
    <row r="75" spans="2:9" ht="19.5" x14ac:dyDescent="0.25">
      <c r="B75" s="204" t="s">
        <v>83</v>
      </c>
      <c r="C75" s="205" t="s">
        <v>84</v>
      </c>
      <c r="D75" s="23">
        <v>1</v>
      </c>
      <c r="E75" s="152"/>
      <c r="F75" s="24">
        <f>IF(AND(F76&lt;&gt;"",F77&lt;&gt;""),"Nhập sai",F76+F77)</f>
        <v>0</v>
      </c>
      <c r="G75" s="22"/>
      <c r="H75" s="22"/>
      <c r="I75" s="25"/>
    </row>
    <row r="76" spans="2:9" ht="19.5" x14ac:dyDescent="0.25">
      <c r="B76" s="216" t="s">
        <v>248</v>
      </c>
      <c r="C76" s="207" t="s">
        <v>85</v>
      </c>
      <c r="D76" s="69"/>
      <c r="E76" s="279"/>
      <c r="F76" s="28"/>
      <c r="G76" s="26"/>
      <c r="H76" s="26"/>
      <c r="I76" s="91"/>
    </row>
    <row r="77" spans="2:9" ht="20.25" thickBot="1" x14ac:dyDescent="0.3">
      <c r="B77" s="217" t="s">
        <v>248</v>
      </c>
      <c r="C77" s="211" t="s">
        <v>86</v>
      </c>
      <c r="D77" s="94"/>
      <c r="E77" s="280"/>
      <c r="F77" s="38"/>
      <c r="G77" s="35"/>
      <c r="H77" s="35"/>
      <c r="I77" s="95"/>
    </row>
    <row r="78" spans="2:9" ht="18.75" x14ac:dyDescent="0.25">
      <c r="B78" s="222">
        <v>2.2999999999999998</v>
      </c>
      <c r="C78" s="223" t="s">
        <v>87</v>
      </c>
      <c r="D78" s="87">
        <v>3</v>
      </c>
      <c r="E78" s="284"/>
      <c r="F78" s="90">
        <f>IF(OR(F79="Nhập sai",F83="Nhập sai",F86="Nhập sai"),"Nhập sai",F79+F83+F86)</f>
        <v>0</v>
      </c>
      <c r="G78" s="86"/>
      <c r="H78" s="86"/>
      <c r="I78" s="111"/>
    </row>
    <row r="79" spans="2:9" ht="58.5" x14ac:dyDescent="0.25">
      <c r="B79" s="204" t="s">
        <v>88</v>
      </c>
      <c r="C79" s="205" t="s">
        <v>89</v>
      </c>
      <c r="D79" s="23">
        <v>1</v>
      </c>
      <c r="E79" s="152"/>
      <c r="F79" s="24">
        <f>IF(AND(F80&lt;&gt;"",F81&lt;&gt;""),"Nhập sai",IF(AND(F80&lt;&gt;"",F82&lt;&gt;""),"Nhập sai",IF(AND(F81&lt;&gt;"",F82&lt;&gt;""),"Nhập sai",F80+F81+F82)))</f>
        <v>0</v>
      </c>
      <c r="G79" s="22"/>
      <c r="H79" s="22"/>
      <c r="I79" s="25"/>
    </row>
    <row r="80" spans="2:9" ht="18.75" x14ac:dyDescent="0.25">
      <c r="B80" s="216" t="s">
        <v>248</v>
      </c>
      <c r="C80" s="207" t="s">
        <v>90</v>
      </c>
      <c r="D80" s="17"/>
      <c r="E80" s="273"/>
      <c r="F80" s="28"/>
      <c r="G80" s="20"/>
      <c r="H80" s="20"/>
      <c r="I80" s="21"/>
    </row>
    <row r="81" spans="2:9" ht="18.75" x14ac:dyDescent="0.25">
      <c r="B81" s="220" t="s">
        <v>248</v>
      </c>
      <c r="C81" s="209" t="s">
        <v>91</v>
      </c>
      <c r="D81" s="74"/>
      <c r="E81" s="274"/>
      <c r="F81" s="32"/>
      <c r="G81" s="33"/>
      <c r="H81" s="33"/>
      <c r="I81" s="34"/>
    </row>
    <row r="82" spans="2:9" ht="18.75" x14ac:dyDescent="0.25">
      <c r="B82" s="216" t="s">
        <v>248</v>
      </c>
      <c r="C82" s="207" t="s">
        <v>82</v>
      </c>
      <c r="D82" s="17"/>
      <c r="E82" s="273"/>
      <c r="F82" s="28"/>
      <c r="G82" s="20"/>
      <c r="H82" s="20"/>
      <c r="I82" s="21"/>
    </row>
    <row r="83" spans="2:9" ht="19.5" x14ac:dyDescent="0.25">
      <c r="B83" s="204" t="s">
        <v>92</v>
      </c>
      <c r="C83" s="205" t="s">
        <v>93</v>
      </c>
      <c r="D83" s="23">
        <v>1</v>
      </c>
      <c r="E83" s="152"/>
      <c r="F83" s="24">
        <f>IF(AND(E84&lt;&gt;"",E85&lt;&gt;""),"Nhập sai",IF(AND(F84="",F85=""),0,IF(E85&lt;&gt;"",0,F84)))</f>
        <v>0</v>
      </c>
      <c r="G83" s="22"/>
      <c r="H83" s="22"/>
      <c r="I83" s="25"/>
    </row>
    <row r="84" spans="2:9" ht="75" x14ac:dyDescent="0.25">
      <c r="B84" s="216" t="s">
        <v>248</v>
      </c>
      <c r="C84" s="221" t="s">
        <v>301</v>
      </c>
      <c r="D84" s="79"/>
      <c r="E84" s="54"/>
      <c r="F84" s="56" t="str">
        <f>IF(E84="","",(E84*1)/1)</f>
        <v/>
      </c>
      <c r="G84" s="52"/>
      <c r="H84" s="52"/>
      <c r="I84" s="52"/>
    </row>
    <row r="85" spans="2:9" ht="18.75" x14ac:dyDescent="0.25">
      <c r="B85" s="232" t="s">
        <v>248</v>
      </c>
      <c r="C85" s="231" t="s">
        <v>53</v>
      </c>
      <c r="D85" s="81"/>
      <c r="E85" s="82"/>
      <c r="F85" s="83" t="str">
        <f>IF(E85&lt;&gt;"",0,"")</f>
        <v/>
      </c>
      <c r="G85" s="84"/>
      <c r="H85" s="84"/>
      <c r="I85" s="85"/>
    </row>
    <row r="86" spans="2:9" ht="19.5" x14ac:dyDescent="0.25">
      <c r="B86" s="204" t="s">
        <v>94</v>
      </c>
      <c r="C86" s="205" t="s">
        <v>44</v>
      </c>
      <c r="D86" s="23">
        <v>1</v>
      </c>
      <c r="E86" s="152"/>
      <c r="F86" s="24">
        <f>IF(AND(E87&lt;&gt;"",E88&lt;&gt;""),"Nhập sai",IF(AND(F87="",F88=""),0,IF(E88&lt;&gt;"",0,F87)))</f>
        <v>0</v>
      </c>
      <c r="G86" s="22"/>
      <c r="H86" s="22"/>
      <c r="I86" s="25"/>
    </row>
    <row r="87" spans="2:9" ht="93.75" x14ac:dyDescent="0.25">
      <c r="B87" s="206" t="s">
        <v>248</v>
      </c>
      <c r="C87" s="221" t="s">
        <v>303</v>
      </c>
      <c r="D87" s="79"/>
      <c r="E87" s="54"/>
      <c r="F87" s="56" t="str">
        <f>IF(E87="","",(E87*1)/1)</f>
        <v/>
      </c>
      <c r="G87" s="113"/>
      <c r="H87" s="113"/>
      <c r="I87" s="15"/>
    </row>
    <row r="88" spans="2:9" ht="38.25" thickBot="1" x14ac:dyDescent="0.3">
      <c r="B88" s="218" t="s">
        <v>248</v>
      </c>
      <c r="C88" s="219" t="s">
        <v>45</v>
      </c>
      <c r="D88" s="75"/>
      <c r="E88" s="76"/>
      <c r="F88" s="64" t="str">
        <f>IF(E88&lt;&gt;"",0,"")</f>
        <v/>
      </c>
      <c r="G88" s="66"/>
      <c r="H88" s="66"/>
      <c r="I88" s="67"/>
    </row>
    <row r="89" spans="2:9" ht="37.5" x14ac:dyDescent="0.25">
      <c r="B89" s="202">
        <v>2.4</v>
      </c>
      <c r="C89" s="203" t="s">
        <v>95</v>
      </c>
      <c r="D89" s="17">
        <v>3</v>
      </c>
      <c r="E89" s="273"/>
      <c r="F89" s="19">
        <f>IF(OR(F90="Nhập sai",F94="Nhập sai",F97="Nhập sai"),"Nhập sai",F90+F94+F97)</f>
        <v>0</v>
      </c>
      <c r="G89" s="20"/>
      <c r="H89" s="20"/>
      <c r="I89" s="21"/>
    </row>
    <row r="90" spans="2:9" ht="78" x14ac:dyDescent="0.25">
      <c r="B90" s="204" t="s">
        <v>96</v>
      </c>
      <c r="C90" s="205" t="s">
        <v>97</v>
      </c>
      <c r="D90" s="23">
        <v>1</v>
      </c>
      <c r="E90" s="152"/>
      <c r="F90" s="24">
        <f>IF(AND(F91&lt;&gt;"",F92&lt;&gt;""),"Nhập sai",IF(AND(F91&lt;&gt;"",F93&lt;&gt;""),"Nhập sai",IF(AND(F92&lt;&gt;"",F93&lt;&gt;""),"Nhập sai",F91+F92+F93)))</f>
        <v>0</v>
      </c>
      <c r="G90" s="22"/>
      <c r="H90" s="22"/>
      <c r="I90" s="25"/>
    </row>
    <row r="91" spans="2:9" ht="18.75" x14ac:dyDescent="0.25">
      <c r="B91" s="216" t="s">
        <v>248</v>
      </c>
      <c r="C91" s="207" t="s">
        <v>90</v>
      </c>
      <c r="D91" s="114"/>
      <c r="E91" s="273"/>
      <c r="F91" s="28"/>
      <c r="G91" s="20"/>
      <c r="H91" s="20"/>
      <c r="I91" s="21"/>
    </row>
    <row r="92" spans="2:9" ht="18.75" x14ac:dyDescent="0.25">
      <c r="B92" s="220" t="s">
        <v>248</v>
      </c>
      <c r="C92" s="209" t="s">
        <v>91</v>
      </c>
      <c r="D92" s="115"/>
      <c r="E92" s="274"/>
      <c r="F92" s="32"/>
      <c r="G92" s="33"/>
      <c r="H92" s="33"/>
      <c r="I92" s="34"/>
    </row>
    <row r="93" spans="2:9" ht="18.75" x14ac:dyDescent="0.25">
      <c r="B93" s="216" t="s">
        <v>248</v>
      </c>
      <c r="C93" s="207" t="s">
        <v>82</v>
      </c>
      <c r="D93" s="114"/>
      <c r="E93" s="273"/>
      <c r="F93" s="28"/>
      <c r="G93" s="20"/>
      <c r="H93" s="20"/>
      <c r="I93" s="21"/>
    </row>
    <row r="94" spans="2:9" ht="19.5" x14ac:dyDescent="0.25">
      <c r="B94" s="204" t="s">
        <v>98</v>
      </c>
      <c r="C94" s="205" t="s">
        <v>99</v>
      </c>
      <c r="D94" s="23">
        <v>1</v>
      </c>
      <c r="E94" s="152"/>
      <c r="F94" s="24">
        <f>IF(AND(E95&lt;&gt;"",E96&lt;&gt;""),"Nhập sai",IF(AND(F95="",F96=""),0,IF(E96&lt;&gt;"",0,F95)))</f>
        <v>0</v>
      </c>
      <c r="G94" s="22"/>
      <c r="H94" s="22"/>
      <c r="I94" s="25"/>
    </row>
    <row r="95" spans="2:9" ht="75" x14ac:dyDescent="0.25">
      <c r="B95" s="216" t="s">
        <v>248</v>
      </c>
      <c r="C95" s="221" t="s">
        <v>301</v>
      </c>
      <c r="D95" s="116"/>
      <c r="E95" s="54"/>
      <c r="F95" s="56" t="str">
        <f>IF(E95="","",(E95*1)/1)</f>
        <v/>
      </c>
      <c r="G95" s="41"/>
      <c r="H95" s="41"/>
      <c r="I95" s="52"/>
    </row>
    <row r="96" spans="2:9" ht="18.75" x14ac:dyDescent="0.25">
      <c r="B96" s="217" t="s">
        <v>248</v>
      </c>
      <c r="C96" s="211" t="s">
        <v>53</v>
      </c>
      <c r="D96" s="117"/>
      <c r="E96" s="78"/>
      <c r="F96" s="37" t="str">
        <f>IF(E96&lt;&gt;"",0,"")</f>
        <v/>
      </c>
      <c r="G96" s="39"/>
      <c r="H96" s="39"/>
      <c r="I96" s="40"/>
    </row>
    <row r="97" spans="2:9" ht="39" x14ac:dyDescent="0.25">
      <c r="B97" s="204" t="s">
        <v>100</v>
      </c>
      <c r="C97" s="205" t="s">
        <v>101</v>
      </c>
      <c r="D97" s="23">
        <v>1</v>
      </c>
      <c r="E97" s="152"/>
      <c r="F97" s="24">
        <f>IF(AND(F98&lt;&gt;"",F99&lt;&gt;""),"Nhập sai",IF(AND(F98&lt;&gt;"",F100&lt;&gt;""),"Nhập sai",IF(AND(F99&lt;&gt;"",F100&lt;&gt;""),"Nhập sai",F98+F99+F100)))</f>
        <v>0</v>
      </c>
      <c r="G97" s="22"/>
      <c r="H97" s="22"/>
      <c r="I97" s="25"/>
    </row>
    <row r="98" spans="2:9" ht="19.5" x14ac:dyDescent="0.25">
      <c r="B98" s="206" t="s">
        <v>248</v>
      </c>
      <c r="C98" s="207" t="s">
        <v>102</v>
      </c>
      <c r="D98" s="69"/>
      <c r="E98" s="273"/>
      <c r="F98" s="28"/>
      <c r="G98" s="20"/>
      <c r="H98" s="20"/>
      <c r="I98" s="21"/>
    </row>
    <row r="99" spans="2:9" ht="19.5" x14ac:dyDescent="0.25">
      <c r="B99" s="220" t="s">
        <v>248</v>
      </c>
      <c r="C99" s="209" t="s">
        <v>103</v>
      </c>
      <c r="D99" s="118"/>
      <c r="E99" s="274"/>
      <c r="F99" s="32"/>
      <c r="G99" s="33"/>
      <c r="H99" s="33"/>
      <c r="I99" s="34"/>
    </row>
    <row r="100" spans="2:9" ht="19.5" thickBot="1" x14ac:dyDescent="0.3">
      <c r="B100" s="233" t="s">
        <v>248</v>
      </c>
      <c r="C100" s="215" t="s">
        <v>104</v>
      </c>
      <c r="D100" s="12"/>
      <c r="E100" s="286"/>
      <c r="F100" s="48"/>
      <c r="G100" s="45"/>
      <c r="H100" s="45"/>
      <c r="I100" s="46"/>
    </row>
    <row r="101" spans="2:9" ht="19.5" thickBot="1" x14ac:dyDescent="0.3">
      <c r="B101" s="306">
        <v>3</v>
      </c>
      <c r="C101" s="307" t="s">
        <v>105</v>
      </c>
      <c r="D101" s="308">
        <v>8</v>
      </c>
      <c r="E101" s="319"/>
      <c r="F101" s="309">
        <f>IF(OR(F102="Nhập sai",F119="Nhập sai"),"Nhập sai",F102+F119)</f>
        <v>0</v>
      </c>
      <c r="G101" s="310"/>
      <c r="H101" s="310"/>
      <c r="I101" s="311"/>
    </row>
    <row r="102" spans="2:9" ht="18.75" x14ac:dyDescent="0.25">
      <c r="B102" s="202">
        <v>3.1</v>
      </c>
      <c r="C102" s="203" t="s">
        <v>106</v>
      </c>
      <c r="D102" s="17">
        <v>6</v>
      </c>
      <c r="E102" s="273"/>
      <c r="F102" s="19">
        <f>IF(OR(F103="Nhập sai",F107="Nhập sai",F110="Nhập sai",F113="Nhập sai",F116="Nhập sai"),"Nhập sai",F103+F107+F110+F113+F116)</f>
        <v>0</v>
      </c>
      <c r="G102" s="20"/>
      <c r="H102" s="20"/>
      <c r="I102" s="21"/>
    </row>
    <row r="103" spans="2:9" ht="19.5" x14ac:dyDescent="0.25">
      <c r="B103" s="204" t="s">
        <v>107</v>
      </c>
      <c r="C103" s="205" t="s">
        <v>108</v>
      </c>
      <c r="D103" s="23">
        <v>1</v>
      </c>
      <c r="E103" s="152"/>
      <c r="F103" s="24">
        <f>IF(AND(F104&lt;&gt;"",F105&lt;&gt;""),"Nhập sai",IF(AND(F104&lt;&gt;"",F106&lt;&gt;""),"Nhập sai",IF(AND(F105&lt;&gt;"",F106&lt;&gt;""),"Nhập sai",F104+F105+F106)))</f>
        <v>0</v>
      </c>
      <c r="G103" s="22"/>
      <c r="H103" s="22"/>
      <c r="I103" s="25"/>
    </row>
    <row r="104" spans="2:9" ht="18.75" x14ac:dyDescent="0.25">
      <c r="B104" s="216" t="s">
        <v>248</v>
      </c>
      <c r="C104" s="207" t="s">
        <v>90</v>
      </c>
      <c r="D104" s="27"/>
      <c r="E104" s="273"/>
      <c r="F104" s="28"/>
      <c r="G104" s="20"/>
      <c r="H104" s="20"/>
      <c r="I104" s="21"/>
    </row>
    <row r="105" spans="2:9" ht="18.75" x14ac:dyDescent="0.25">
      <c r="B105" s="220" t="s">
        <v>248</v>
      </c>
      <c r="C105" s="209" t="s">
        <v>91</v>
      </c>
      <c r="D105" s="30"/>
      <c r="E105" s="274"/>
      <c r="F105" s="32"/>
      <c r="G105" s="33"/>
      <c r="H105" s="33"/>
      <c r="I105" s="34"/>
    </row>
    <row r="106" spans="2:9" ht="18.75" x14ac:dyDescent="0.25">
      <c r="B106" s="216" t="s">
        <v>248</v>
      </c>
      <c r="C106" s="207" t="s">
        <v>82</v>
      </c>
      <c r="D106" s="27"/>
      <c r="E106" s="273"/>
      <c r="F106" s="28"/>
      <c r="G106" s="20"/>
      <c r="H106" s="20"/>
      <c r="I106" s="21"/>
    </row>
    <row r="107" spans="2:9" ht="19.5" x14ac:dyDescent="0.25">
      <c r="B107" s="204" t="s">
        <v>109</v>
      </c>
      <c r="C107" s="205" t="s">
        <v>110</v>
      </c>
      <c r="D107" s="23">
        <v>2</v>
      </c>
      <c r="E107" s="152"/>
      <c r="F107" s="24">
        <f>IF(AND(F108&lt;&gt;"",F109&lt;&gt;""),"Nhập sai",F108+F109)</f>
        <v>0</v>
      </c>
      <c r="G107" s="22"/>
      <c r="H107" s="22"/>
      <c r="I107" s="25"/>
    </row>
    <row r="108" spans="2:9" ht="75" x14ac:dyDescent="0.25">
      <c r="B108" s="216" t="s">
        <v>248</v>
      </c>
      <c r="C108" s="207" t="s">
        <v>111</v>
      </c>
      <c r="D108" s="27"/>
      <c r="E108" s="273"/>
      <c r="F108" s="28"/>
      <c r="G108" s="20"/>
      <c r="H108" s="20"/>
      <c r="I108" s="21"/>
    </row>
    <row r="109" spans="2:9" ht="18.75" x14ac:dyDescent="0.25">
      <c r="B109" s="217" t="s">
        <v>248</v>
      </c>
      <c r="C109" s="211" t="s">
        <v>112</v>
      </c>
      <c r="D109" s="36"/>
      <c r="E109" s="275"/>
      <c r="F109" s="38"/>
      <c r="G109" s="39"/>
      <c r="H109" s="39"/>
      <c r="I109" s="40"/>
    </row>
    <row r="110" spans="2:9" ht="19.5" x14ac:dyDescent="0.25">
      <c r="B110" s="204" t="s">
        <v>113</v>
      </c>
      <c r="C110" s="205" t="s">
        <v>114</v>
      </c>
      <c r="D110" s="23">
        <v>1</v>
      </c>
      <c r="E110" s="152"/>
      <c r="F110" s="24">
        <f>IF(AND(F111&lt;&gt;"",F112&lt;&gt;""),"Nhập sai",F111+F112)</f>
        <v>0</v>
      </c>
      <c r="G110" s="22"/>
      <c r="H110" s="22"/>
      <c r="I110" s="25"/>
    </row>
    <row r="111" spans="2:9" ht="37.5" x14ac:dyDescent="0.25">
      <c r="B111" s="216" t="s">
        <v>248</v>
      </c>
      <c r="C111" s="207" t="s">
        <v>115</v>
      </c>
      <c r="D111" s="17"/>
      <c r="E111" s="273"/>
      <c r="F111" s="28"/>
      <c r="G111" s="20"/>
      <c r="H111" s="20"/>
      <c r="I111" s="21"/>
    </row>
    <row r="112" spans="2:9" ht="37.5" x14ac:dyDescent="0.25">
      <c r="B112" s="217" t="s">
        <v>248</v>
      </c>
      <c r="C112" s="211" t="s">
        <v>116</v>
      </c>
      <c r="D112" s="77"/>
      <c r="E112" s="275"/>
      <c r="F112" s="38"/>
      <c r="G112" s="39"/>
      <c r="H112" s="39"/>
      <c r="I112" s="40"/>
    </row>
    <row r="113" spans="2:9" ht="58.5" x14ac:dyDescent="0.25">
      <c r="B113" s="204" t="s">
        <v>117</v>
      </c>
      <c r="C113" s="205" t="s">
        <v>118</v>
      </c>
      <c r="D113" s="23">
        <v>1</v>
      </c>
      <c r="E113" s="152"/>
      <c r="F113" s="24">
        <f>IF(AND(F114&lt;&gt;"",F115&lt;&gt;""),"Nhập sai",F114+F115)</f>
        <v>0</v>
      </c>
      <c r="G113" s="22"/>
      <c r="H113" s="22"/>
      <c r="I113" s="25"/>
    </row>
    <row r="114" spans="2:9" ht="37.5" x14ac:dyDescent="0.25">
      <c r="B114" s="216" t="s">
        <v>248</v>
      </c>
      <c r="C114" s="207" t="s">
        <v>119</v>
      </c>
      <c r="D114" s="27"/>
      <c r="E114" s="273"/>
      <c r="F114" s="28"/>
      <c r="G114" s="20"/>
      <c r="H114" s="20"/>
      <c r="I114" s="21"/>
    </row>
    <row r="115" spans="2:9" ht="37.5" x14ac:dyDescent="0.25">
      <c r="B115" s="217" t="s">
        <v>248</v>
      </c>
      <c r="C115" s="211" t="s">
        <v>120</v>
      </c>
      <c r="D115" s="36"/>
      <c r="E115" s="275"/>
      <c r="F115" s="38"/>
      <c r="G115" s="39"/>
      <c r="H115" s="39"/>
      <c r="I115" s="40"/>
    </row>
    <row r="116" spans="2:9" ht="39" x14ac:dyDescent="0.25">
      <c r="B116" s="204" t="s">
        <v>121</v>
      </c>
      <c r="C116" s="205" t="s">
        <v>122</v>
      </c>
      <c r="D116" s="23">
        <v>1</v>
      </c>
      <c r="E116" s="152"/>
      <c r="F116" s="24">
        <f>IF(AND(E117&lt;&gt;"",E118&lt;&gt;""),"Nhập sai",IF(AND(F117="",F118=""),0,IF(E118&lt;&gt;"",0,F117)))</f>
        <v>0</v>
      </c>
      <c r="G116" s="22"/>
      <c r="H116" s="22"/>
      <c r="I116" s="25"/>
    </row>
    <row r="117" spans="2:9" ht="75" x14ac:dyDescent="0.25">
      <c r="B117" s="216" t="s">
        <v>248</v>
      </c>
      <c r="C117" s="221" t="s">
        <v>304</v>
      </c>
      <c r="D117" s="79"/>
      <c r="E117" s="54"/>
      <c r="F117" s="56" t="str">
        <f>IF(E117="","",(E117*1)/1)</f>
        <v/>
      </c>
      <c r="G117" s="52"/>
      <c r="H117" s="52"/>
      <c r="I117" s="52"/>
    </row>
    <row r="118" spans="2:9" ht="19.5" thickBot="1" x14ac:dyDescent="0.3">
      <c r="B118" s="218" t="s">
        <v>248</v>
      </c>
      <c r="C118" s="219" t="s">
        <v>123</v>
      </c>
      <c r="D118" s="75"/>
      <c r="E118" s="76"/>
      <c r="F118" s="64" t="str">
        <f>IF(E118&lt;&gt;"",0,"")</f>
        <v/>
      </c>
      <c r="G118" s="66"/>
      <c r="H118" s="66"/>
      <c r="I118" s="67"/>
    </row>
    <row r="119" spans="2:9" ht="18.75" x14ac:dyDescent="0.25">
      <c r="B119" s="202">
        <v>3.2</v>
      </c>
      <c r="C119" s="203" t="s">
        <v>124</v>
      </c>
      <c r="D119" s="17">
        <v>2</v>
      </c>
      <c r="E119" s="276"/>
      <c r="F119" s="19">
        <f>IF(OR(F120="Nhập sai",F123="Nhập sai"),"Nhập sai",F120+F123)</f>
        <v>0</v>
      </c>
      <c r="G119" s="16"/>
      <c r="H119" s="16"/>
      <c r="I119" s="62"/>
    </row>
    <row r="120" spans="2:9" ht="39" x14ac:dyDescent="0.25">
      <c r="B120" s="204" t="s">
        <v>125</v>
      </c>
      <c r="C120" s="205" t="s">
        <v>126</v>
      </c>
      <c r="D120" s="23">
        <v>1</v>
      </c>
      <c r="E120" s="152"/>
      <c r="F120" s="24">
        <f>IF(AND(E121&lt;&gt;"",E122&lt;&gt;""),"Nhập sai",IF(AND(F121="",F122=""),0,IF(E122&lt;&gt;"",0,F121)))</f>
        <v>0</v>
      </c>
      <c r="G120" s="22"/>
      <c r="H120" s="22"/>
      <c r="I120" s="289" t="s">
        <v>255</v>
      </c>
    </row>
    <row r="121" spans="2:9" ht="93.75" x14ac:dyDescent="0.25">
      <c r="B121" s="224" t="s">
        <v>248</v>
      </c>
      <c r="C121" s="225" t="s">
        <v>313</v>
      </c>
      <c r="D121" s="120"/>
      <c r="E121" s="99"/>
      <c r="F121" s="100" t="str">
        <f>IF(E121="","",(E121*1)/1)</f>
        <v/>
      </c>
      <c r="G121" s="119"/>
      <c r="H121" s="119"/>
      <c r="I121" s="341"/>
    </row>
    <row r="122" spans="2:9" ht="37.5" x14ac:dyDescent="0.25">
      <c r="B122" s="232" t="s">
        <v>248</v>
      </c>
      <c r="C122" s="231" t="s">
        <v>314</v>
      </c>
      <c r="D122" s="121"/>
      <c r="E122" s="82"/>
      <c r="F122" s="83" t="str">
        <f>IF(E122&lt;&gt;"",0,"")</f>
        <v/>
      </c>
      <c r="G122" s="80"/>
      <c r="H122" s="80"/>
      <c r="I122" s="343"/>
    </row>
    <row r="123" spans="2:9" ht="39" x14ac:dyDescent="0.25">
      <c r="B123" s="204" t="s">
        <v>127</v>
      </c>
      <c r="C123" s="205" t="s">
        <v>128</v>
      </c>
      <c r="D123" s="23">
        <v>1</v>
      </c>
      <c r="E123" s="152"/>
      <c r="F123" s="24">
        <f>IF(AND(F124&lt;&gt;"",F125&lt;&gt;""),"Nhập sai",IF(AND(F125&lt;&gt;"",F126&lt;&gt;""),"Nhập sai",IF(AND(F124&lt;&gt;"",F126&lt;&gt;""),"Nhập sai",IF(AND(F124="",F125="",F126=""),0,IF(F124&lt;&gt;"",F124,IF(F125&lt;&gt;"",F125,F126))))))</f>
        <v>0</v>
      </c>
      <c r="G123" s="22"/>
      <c r="H123" s="22"/>
      <c r="I123" s="289" t="s">
        <v>255</v>
      </c>
    </row>
    <row r="124" spans="2:9" ht="75" x14ac:dyDescent="0.25">
      <c r="B124" s="216" t="s">
        <v>248</v>
      </c>
      <c r="C124" s="221" t="s">
        <v>305</v>
      </c>
      <c r="D124" s="96"/>
      <c r="E124" s="54"/>
      <c r="F124" s="56" t="str">
        <f>IF(E124="","",(E124*1)/1)</f>
        <v/>
      </c>
      <c r="G124" s="68"/>
      <c r="H124" s="68"/>
      <c r="I124" s="341"/>
    </row>
    <row r="125" spans="2:9" ht="75" x14ac:dyDescent="0.25">
      <c r="B125" s="220" t="s">
        <v>248</v>
      </c>
      <c r="C125" s="234" t="s">
        <v>306</v>
      </c>
      <c r="D125" s="122"/>
      <c r="E125" s="123"/>
      <c r="F125" s="124" t="str">
        <f>IF(E125="","",(E125*0.5)/1)</f>
        <v/>
      </c>
      <c r="G125" s="73"/>
      <c r="H125" s="73"/>
      <c r="I125" s="342"/>
    </row>
    <row r="126" spans="2:9" ht="38.25" thickBot="1" x14ac:dyDescent="0.3">
      <c r="B126" s="235" t="s">
        <v>248</v>
      </c>
      <c r="C126" s="215" t="s">
        <v>129</v>
      </c>
      <c r="D126" s="93"/>
      <c r="E126" s="55"/>
      <c r="F126" s="44" t="str">
        <f>IF(E126&lt;&gt;"",0,"")</f>
        <v/>
      </c>
      <c r="G126" s="51"/>
      <c r="H126" s="51"/>
      <c r="I126" s="51"/>
    </row>
    <row r="127" spans="2:9" ht="19.5" thickBot="1" x14ac:dyDescent="0.3">
      <c r="B127" s="320">
        <v>4</v>
      </c>
      <c r="C127" s="321" t="s">
        <v>130</v>
      </c>
      <c r="D127" s="322" t="s">
        <v>131</v>
      </c>
      <c r="E127" s="323"/>
      <c r="F127" s="324">
        <f>IF(OR(F128="Nhập sai",F132="Nhập sai",F137="Nhập sai",F145="Nhập sai"),"Nhập sai",F128+F132+F137+F145)</f>
        <v>0</v>
      </c>
      <c r="G127" s="325"/>
      <c r="H127" s="325"/>
      <c r="I127" s="326"/>
    </row>
    <row r="128" spans="2:9" ht="38.25" thickBot="1" x14ac:dyDescent="0.3">
      <c r="B128" s="197">
        <v>4.0999999999999996</v>
      </c>
      <c r="C128" s="236" t="s">
        <v>256</v>
      </c>
      <c r="D128" s="129">
        <v>1</v>
      </c>
      <c r="E128" s="288"/>
      <c r="F128" s="130">
        <f>IF(AND(F130&lt;&gt;"",F131&lt;&gt;""),"Nhập sai",IF(AND(F129&lt;&gt;"",F131&lt;&gt;""),"Nhập sai",IF(AND(F129="",F130="",F131=""),0,F129+F130+F131)))</f>
        <v>0</v>
      </c>
      <c r="G128" s="128"/>
      <c r="H128" s="128"/>
      <c r="I128" s="53"/>
    </row>
    <row r="129" spans="2:9" ht="37.5" x14ac:dyDescent="0.25">
      <c r="B129" s="216" t="s">
        <v>257</v>
      </c>
      <c r="C129" s="237" t="s">
        <v>262</v>
      </c>
      <c r="D129" s="114"/>
      <c r="E129" s="91"/>
      <c r="F129" s="127"/>
      <c r="G129" s="26"/>
      <c r="H129" s="26"/>
      <c r="I129" s="26"/>
    </row>
    <row r="130" spans="2:9" ht="37.5" x14ac:dyDescent="0.25">
      <c r="B130" s="238" t="s">
        <v>260</v>
      </c>
      <c r="C130" s="239" t="s">
        <v>258</v>
      </c>
      <c r="D130" s="72"/>
      <c r="E130" s="289"/>
      <c r="F130" s="126"/>
      <c r="G130" s="71"/>
      <c r="H130" s="71"/>
      <c r="I130" s="71"/>
    </row>
    <row r="131" spans="2:9" ht="38.25" thickBot="1" x14ac:dyDescent="0.3">
      <c r="B131" s="235" t="s">
        <v>261</v>
      </c>
      <c r="C131" s="240" t="s">
        <v>259</v>
      </c>
      <c r="D131" s="50"/>
      <c r="E131" s="47"/>
      <c r="F131" s="125"/>
      <c r="G131" s="42"/>
      <c r="H131" s="42"/>
      <c r="I131" s="42"/>
    </row>
    <row r="132" spans="2:9" ht="19.5" thickBot="1" x14ac:dyDescent="0.3">
      <c r="B132" s="200">
        <v>4.2</v>
      </c>
      <c r="C132" s="201" t="s">
        <v>132</v>
      </c>
      <c r="D132" s="12" t="s">
        <v>5</v>
      </c>
      <c r="E132" s="287"/>
      <c r="F132" s="13">
        <f>IF(F134="Nhập sai","Nhập sai",F133+F134)</f>
        <v>0</v>
      </c>
      <c r="G132" s="11"/>
      <c r="H132" s="11"/>
      <c r="I132" s="14"/>
    </row>
    <row r="133" spans="2:9" ht="95.25" x14ac:dyDescent="0.25">
      <c r="B133" s="241" t="s">
        <v>133</v>
      </c>
      <c r="C133" s="242" t="s">
        <v>263</v>
      </c>
      <c r="D133" s="69">
        <v>2</v>
      </c>
      <c r="E133" s="273"/>
      <c r="F133" s="28"/>
      <c r="G133" s="20"/>
      <c r="H133" s="20"/>
      <c r="I133" s="21"/>
    </row>
    <row r="134" spans="2:9" ht="39" x14ac:dyDescent="0.25">
      <c r="B134" s="204" t="s">
        <v>134</v>
      </c>
      <c r="C134" s="205" t="s">
        <v>135</v>
      </c>
      <c r="D134" s="23" t="s">
        <v>136</v>
      </c>
      <c r="E134" s="152"/>
      <c r="F134" s="24">
        <f>IF(AND(E135&lt;&gt;"",E136&lt;&gt;""),"Nhập sai",IF(AND(F135="",F136=""),0,IF(E136&lt;&gt;"",0,F135)))</f>
        <v>0</v>
      </c>
      <c r="G134" s="137"/>
      <c r="H134" s="137"/>
      <c r="I134" s="138"/>
    </row>
    <row r="135" spans="2:9" ht="93.75" x14ac:dyDescent="0.25">
      <c r="B135" s="216" t="s">
        <v>248</v>
      </c>
      <c r="C135" s="221" t="s">
        <v>315</v>
      </c>
      <c r="D135" s="96"/>
      <c r="E135" s="54"/>
      <c r="F135" s="56" t="str">
        <f>IF(E135="","",(E135*1.5)/0.8)</f>
        <v/>
      </c>
      <c r="G135" s="68"/>
      <c r="H135" s="68"/>
      <c r="I135" s="68"/>
    </row>
    <row r="136" spans="2:9" ht="57" thickBot="1" x14ac:dyDescent="0.3">
      <c r="B136" s="218" t="s">
        <v>248</v>
      </c>
      <c r="C136" s="219" t="s">
        <v>252</v>
      </c>
      <c r="D136" s="70"/>
      <c r="E136" s="76"/>
      <c r="F136" s="64" t="str">
        <f>IF(E136&lt;&gt;"",0,"")</f>
        <v/>
      </c>
      <c r="G136" s="63"/>
      <c r="H136" s="63"/>
      <c r="I136" s="92"/>
    </row>
    <row r="137" spans="2:9" ht="37.5" x14ac:dyDescent="0.25">
      <c r="B137" s="202">
        <v>4.3</v>
      </c>
      <c r="C137" s="203" t="s">
        <v>137</v>
      </c>
      <c r="D137" s="17">
        <v>2</v>
      </c>
      <c r="E137" s="290"/>
      <c r="F137" s="19">
        <f>IF(OR(F138="Nhập sai",F142="Nhập sai"),"Nhập sai",F138+F142)</f>
        <v>0</v>
      </c>
      <c r="G137" s="16"/>
      <c r="H137" s="16"/>
      <c r="I137" s="62"/>
    </row>
    <row r="138" spans="2:9" ht="19.5" x14ac:dyDescent="0.25">
      <c r="B138" s="204" t="s">
        <v>138</v>
      </c>
      <c r="C138" s="205" t="s">
        <v>139</v>
      </c>
      <c r="D138" s="23">
        <v>1</v>
      </c>
      <c r="E138" s="152"/>
      <c r="F138" s="24">
        <f>IF(AND(F139&lt;&gt;"",F140&lt;&gt;""),"Nhập sai",IF(AND(F139&lt;&gt;"",F141&lt;&gt;""),"Nhập sai",IF(AND(F140&lt;&gt;"",F141&lt;&gt;""),"Nhập sai",F139+F140+F141)))</f>
        <v>0</v>
      </c>
      <c r="G138" s="22"/>
      <c r="H138" s="22"/>
      <c r="I138" s="25"/>
    </row>
    <row r="139" spans="2:9" ht="19.5" x14ac:dyDescent="0.25">
      <c r="B139" s="216" t="s">
        <v>248</v>
      </c>
      <c r="C139" s="207" t="s">
        <v>140</v>
      </c>
      <c r="D139" s="69"/>
      <c r="E139" s="273"/>
      <c r="F139" s="28"/>
      <c r="G139" s="20"/>
      <c r="H139" s="20"/>
      <c r="I139" s="91"/>
    </row>
    <row r="140" spans="2:9" ht="37.5" x14ac:dyDescent="0.25">
      <c r="B140" s="220" t="s">
        <v>248</v>
      </c>
      <c r="C140" s="209" t="s">
        <v>141</v>
      </c>
      <c r="D140" s="118"/>
      <c r="E140" s="291"/>
      <c r="F140" s="32"/>
      <c r="G140" s="29"/>
      <c r="H140" s="29"/>
      <c r="I140" s="139"/>
    </row>
    <row r="141" spans="2:9" ht="19.5" x14ac:dyDescent="0.25">
      <c r="B141" s="216" t="s">
        <v>248</v>
      </c>
      <c r="C141" s="207" t="s">
        <v>142</v>
      </c>
      <c r="D141" s="69"/>
      <c r="E141" s="279"/>
      <c r="F141" s="28"/>
      <c r="G141" s="26"/>
      <c r="H141" s="26"/>
      <c r="I141" s="91"/>
    </row>
    <row r="142" spans="2:9" ht="19.5" x14ac:dyDescent="0.25">
      <c r="B142" s="204" t="s">
        <v>143</v>
      </c>
      <c r="C142" s="205" t="s">
        <v>44</v>
      </c>
      <c r="D142" s="23">
        <v>1</v>
      </c>
      <c r="E142" s="152"/>
      <c r="F142" s="24">
        <f>IF(AND(E143&lt;&gt;"",E144&lt;&gt;""),"Nhập sai",IF(AND(F143="",F144=""),0,IF(E144&lt;&gt;"",0,F143)))</f>
        <v>0</v>
      </c>
      <c r="G142" s="22"/>
      <c r="H142" s="22"/>
      <c r="I142" s="25"/>
    </row>
    <row r="143" spans="2:9" ht="93.75" x14ac:dyDescent="0.25">
      <c r="B143" s="216" t="s">
        <v>248</v>
      </c>
      <c r="C143" s="221" t="s">
        <v>303</v>
      </c>
      <c r="D143" s="96"/>
      <c r="E143" s="54"/>
      <c r="F143" s="56" t="str">
        <f>IF(E143="","",(E143*1)/1)</f>
        <v/>
      </c>
      <c r="G143" s="68"/>
      <c r="H143" s="68"/>
      <c r="I143" s="68"/>
    </row>
    <row r="144" spans="2:9" ht="38.25" thickBot="1" x14ac:dyDescent="0.3">
      <c r="B144" s="218" t="s">
        <v>248</v>
      </c>
      <c r="C144" s="219" t="s">
        <v>144</v>
      </c>
      <c r="D144" s="70"/>
      <c r="E144" s="76"/>
      <c r="F144" s="64" t="str">
        <f>IF(E144&lt;&gt;"",0,"")</f>
        <v/>
      </c>
      <c r="G144" s="63"/>
      <c r="H144" s="63"/>
      <c r="I144" s="92"/>
    </row>
    <row r="145" spans="2:9" ht="19.5" thickBot="1" x14ac:dyDescent="0.3">
      <c r="B145" s="200">
        <v>4.4000000000000004</v>
      </c>
      <c r="C145" s="201" t="s">
        <v>145</v>
      </c>
      <c r="D145" s="12">
        <v>2</v>
      </c>
      <c r="E145" s="287"/>
      <c r="F145" s="13">
        <f>IF(AND(F146&lt;&gt;"",F147&lt;&gt;""),"Nhập sai",IF(AND(F146&lt;&gt;"",F148&lt;&gt;""),"Nhập sai",IF(AND(F147&lt;&gt;"",F148&lt;&gt;""),"Nhập sai",F146+F147+F148)))</f>
        <v>0</v>
      </c>
      <c r="G145" s="11"/>
      <c r="H145" s="11"/>
      <c r="I145" s="14"/>
    </row>
    <row r="146" spans="2:9" ht="37.5" x14ac:dyDescent="0.25">
      <c r="B146" s="216" t="s">
        <v>248</v>
      </c>
      <c r="C146" s="207" t="s">
        <v>146</v>
      </c>
      <c r="D146" s="69"/>
      <c r="E146" s="279"/>
      <c r="F146" s="28"/>
      <c r="G146" s="26"/>
      <c r="H146" s="26"/>
      <c r="I146" s="91"/>
    </row>
    <row r="147" spans="2:9" ht="56.25" x14ac:dyDescent="0.25">
      <c r="B147" s="220" t="s">
        <v>248</v>
      </c>
      <c r="C147" s="209" t="s">
        <v>147</v>
      </c>
      <c r="D147" s="118"/>
      <c r="E147" s="291"/>
      <c r="F147" s="32"/>
      <c r="G147" s="29"/>
      <c r="H147" s="29"/>
      <c r="I147" s="139"/>
    </row>
    <row r="148" spans="2:9" ht="20.25" thickBot="1" x14ac:dyDescent="0.3">
      <c r="B148" s="235" t="s">
        <v>248</v>
      </c>
      <c r="C148" s="215" t="s">
        <v>148</v>
      </c>
      <c r="D148" s="49"/>
      <c r="E148" s="292"/>
      <c r="F148" s="48"/>
      <c r="G148" s="42"/>
      <c r="H148" s="42"/>
      <c r="I148" s="47"/>
    </row>
    <row r="149" spans="2:9" ht="38.25" thickBot="1" x14ac:dyDescent="0.3">
      <c r="B149" s="306">
        <v>5</v>
      </c>
      <c r="C149" s="307" t="s">
        <v>149</v>
      </c>
      <c r="D149" s="308">
        <v>8</v>
      </c>
      <c r="E149" s="319"/>
      <c r="F149" s="309">
        <f>IF(OR(F150="Nhập sai",F157="Nhập sai",F161="Nhập sai",F168="Nhập sai",F179="Nhập sai"),"Nhập sai",F150+F157+F161+F168+F179)</f>
        <v>0</v>
      </c>
      <c r="G149" s="310"/>
      <c r="H149" s="310"/>
      <c r="I149" s="311"/>
    </row>
    <row r="150" spans="2:9" ht="37.5" x14ac:dyDescent="0.25">
      <c r="B150" s="202">
        <v>5.0999999999999996</v>
      </c>
      <c r="C150" s="203" t="s">
        <v>150</v>
      </c>
      <c r="D150" s="17">
        <v>1</v>
      </c>
      <c r="E150" s="276"/>
      <c r="F150" s="19">
        <f>IF(OR(F151="Nhập sai",F154="Nhập sai"),"Nhập sai",F151+F154)</f>
        <v>0</v>
      </c>
      <c r="G150" s="16"/>
      <c r="H150" s="16"/>
      <c r="I150" s="62"/>
    </row>
    <row r="151" spans="2:9" ht="19.5" x14ac:dyDescent="0.25">
      <c r="B151" s="204" t="s">
        <v>264</v>
      </c>
      <c r="C151" s="205" t="s">
        <v>265</v>
      </c>
      <c r="D151" s="23">
        <v>0.5</v>
      </c>
      <c r="E151" s="152"/>
      <c r="F151" s="142">
        <f>IF(AND(F152&lt;&gt;"",F153&lt;&gt;""),"Nhập sai",F152+F153)</f>
        <v>0</v>
      </c>
      <c r="G151" s="22"/>
      <c r="H151" s="22"/>
      <c r="I151" s="25"/>
    </row>
    <row r="152" spans="2:9" ht="18.75" x14ac:dyDescent="0.25">
      <c r="B152" s="243" t="s">
        <v>248</v>
      </c>
      <c r="C152" s="207" t="s">
        <v>268</v>
      </c>
      <c r="D152" s="17"/>
      <c r="E152" s="276"/>
      <c r="F152" s="106"/>
      <c r="G152" s="16"/>
      <c r="H152" s="16"/>
      <c r="I152" s="62"/>
    </row>
    <row r="153" spans="2:9" ht="18.75" x14ac:dyDescent="0.25">
      <c r="B153" s="244" t="s">
        <v>248</v>
      </c>
      <c r="C153" s="231" t="s">
        <v>10</v>
      </c>
      <c r="D153" s="81"/>
      <c r="E153" s="293"/>
      <c r="F153" s="28"/>
      <c r="G153" s="140"/>
      <c r="H153" s="140"/>
      <c r="I153" s="141"/>
    </row>
    <row r="154" spans="2:9" ht="19.5" x14ac:dyDescent="0.25">
      <c r="B154" s="204" t="s">
        <v>266</v>
      </c>
      <c r="C154" s="205" t="s">
        <v>267</v>
      </c>
      <c r="D154" s="23">
        <v>0.5</v>
      </c>
      <c r="E154" s="152"/>
      <c r="F154" s="143">
        <f>IF(AND(F155&lt;&gt;"",F156&lt;&gt;""),"Nhập sai",F155+F156)</f>
        <v>0</v>
      </c>
      <c r="G154" s="22"/>
      <c r="H154" s="22"/>
      <c r="I154" s="25"/>
    </row>
    <row r="155" spans="2:9" ht="56.25" x14ac:dyDescent="0.25">
      <c r="B155" s="243" t="s">
        <v>248</v>
      </c>
      <c r="C155" s="207" t="s">
        <v>298</v>
      </c>
      <c r="D155" s="17"/>
      <c r="E155" s="276"/>
      <c r="F155" s="144"/>
      <c r="G155" s="16"/>
      <c r="H155" s="16"/>
      <c r="I155" s="62"/>
    </row>
    <row r="156" spans="2:9" ht="38.25" thickBot="1" x14ac:dyDescent="0.3">
      <c r="B156" s="245" t="s">
        <v>248</v>
      </c>
      <c r="C156" s="219" t="s">
        <v>151</v>
      </c>
      <c r="D156" s="75"/>
      <c r="E156" s="294"/>
      <c r="F156" s="65"/>
      <c r="G156" s="145"/>
      <c r="H156" s="145"/>
      <c r="I156" s="146"/>
    </row>
    <row r="157" spans="2:9" ht="38.25" thickBot="1" x14ac:dyDescent="0.3">
      <c r="B157" s="200">
        <v>5.2</v>
      </c>
      <c r="C157" s="201" t="s">
        <v>152</v>
      </c>
      <c r="D157" s="12">
        <v>1</v>
      </c>
      <c r="E157" s="287"/>
      <c r="F157" s="13">
        <f>IF(AND(F158&lt;&gt;"",F159&lt;&gt;""),"Nhập sai",IF(AND(F158&lt;&gt;"",F160&lt;&gt;""),"Nhập sai",IF(AND(F159&lt;&gt;"",F160&lt;&gt;""),"Nhập sai",F158+F159+F160)))</f>
        <v>0</v>
      </c>
      <c r="G157" s="11"/>
      <c r="H157" s="11"/>
      <c r="I157" s="14"/>
    </row>
    <row r="158" spans="2:9" ht="18.75" x14ac:dyDescent="0.25">
      <c r="B158" s="216" t="s">
        <v>248</v>
      </c>
      <c r="C158" s="207" t="s">
        <v>153</v>
      </c>
      <c r="D158" s="17"/>
      <c r="E158" s="276"/>
      <c r="F158" s="28"/>
      <c r="G158" s="16"/>
      <c r="H158" s="16"/>
      <c r="I158" s="62"/>
    </row>
    <row r="159" spans="2:9" ht="18.75" x14ac:dyDescent="0.25">
      <c r="B159" s="220" t="s">
        <v>248</v>
      </c>
      <c r="C159" s="209" t="s">
        <v>154</v>
      </c>
      <c r="D159" s="74"/>
      <c r="E159" s="295"/>
      <c r="F159" s="32"/>
      <c r="G159" s="147"/>
      <c r="H159" s="147"/>
      <c r="I159" s="148"/>
    </row>
    <row r="160" spans="2:9" ht="19.5" thickBot="1" x14ac:dyDescent="0.3">
      <c r="B160" s="235" t="s">
        <v>248</v>
      </c>
      <c r="C160" s="215" t="s">
        <v>155</v>
      </c>
      <c r="D160" s="12"/>
      <c r="E160" s="287"/>
      <c r="F160" s="48"/>
      <c r="G160" s="11"/>
      <c r="H160" s="11"/>
      <c r="I160" s="14"/>
    </row>
    <row r="161" spans="2:9" ht="37.5" x14ac:dyDescent="0.25">
      <c r="B161" s="202">
        <v>5.3</v>
      </c>
      <c r="C161" s="203" t="s">
        <v>156</v>
      </c>
      <c r="D161" s="17">
        <v>1</v>
      </c>
      <c r="E161" s="276"/>
      <c r="F161" s="19">
        <f>IF(OR(F162="Nhập sai",F165="Nhập sai"),"Nhập sai",F162+F165)</f>
        <v>0</v>
      </c>
      <c r="G161" s="16"/>
      <c r="H161" s="16"/>
      <c r="I161" s="62"/>
    </row>
    <row r="162" spans="2:9" ht="58.5" x14ac:dyDescent="0.25">
      <c r="B162" s="204" t="s">
        <v>269</v>
      </c>
      <c r="C162" s="246" t="s">
        <v>270</v>
      </c>
      <c r="D162" s="23">
        <v>0.5</v>
      </c>
      <c r="E162" s="25"/>
      <c r="F162" s="24">
        <f>IF(AND(F163&lt;&gt;"",F164&lt;&gt;""),"Nhập sai",F163+F164)</f>
        <v>0</v>
      </c>
      <c r="G162" s="22"/>
      <c r="H162" s="22"/>
      <c r="I162" s="22"/>
    </row>
    <row r="163" spans="2:9" ht="18.75" x14ac:dyDescent="0.25">
      <c r="B163" s="212" t="s">
        <v>248</v>
      </c>
      <c r="C163" s="247" t="s">
        <v>271</v>
      </c>
      <c r="D163" s="105"/>
      <c r="E163" s="296"/>
      <c r="F163" s="106"/>
      <c r="G163" s="107"/>
      <c r="H163" s="107"/>
      <c r="I163" s="107"/>
    </row>
    <row r="164" spans="2:9" ht="18.75" x14ac:dyDescent="0.25">
      <c r="B164" s="206" t="s">
        <v>248</v>
      </c>
      <c r="C164" s="237" t="s">
        <v>82</v>
      </c>
      <c r="D164" s="17"/>
      <c r="E164" s="62"/>
      <c r="F164" s="28"/>
      <c r="G164" s="20"/>
      <c r="H164" s="20"/>
      <c r="I164" s="20"/>
    </row>
    <row r="165" spans="2:9" ht="19.5" x14ac:dyDescent="0.25">
      <c r="B165" s="204" t="s">
        <v>272</v>
      </c>
      <c r="C165" s="246" t="s">
        <v>273</v>
      </c>
      <c r="D165" s="23">
        <v>0.5</v>
      </c>
      <c r="E165" s="152"/>
      <c r="F165" s="24">
        <f>IF(AND(E166&lt;&gt;"",E167&lt;&gt;""),"Nhập sai",IF(AND(F166="",F167=""),0,IF(E167&lt;&gt;"",0,F166)))</f>
        <v>0</v>
      </c>
      <c r="G165" s="22"/>
      <c r="H165" s="22"/>
      <c r="I165" s="22"/>
    </row>
    <row r="166" spans="2:9" ht="75" x14ac:dyDescent="0.25">
      <c r="B166" s="212" t="s">
        <v>248</v>
      </c>
      <c r="C166" s="248" t="s">
        <v>301</v>
      </c>
      <c r="D166" s="149"/>
      <c r="E166" s="59"/>
      <c r="F166" s="60" t="str">
        <f>IF(E166="","",(E166*0.5)/1)</f>
        <v/>
      </c>
      <c r="G166" s="150"/>
      <c r="H166" s="150"/>
      <c r="I166" s="150"/>
    </row>
    <row r="167" spans="2:9" ht="19.5" thickBot="1" x14ac:dyDescent="0.3">
      <c r="B167" s="214" t="s">
        <v>248</v>
      </c>
      <c r="C167" s="240" t="s">
        <v>53</v>
      </c>
      <c r="D167" s="12"/>
      <c r="E167" s="43"/>
      <c r="F167" s="44" t="str">
        <f>IF(E167&lt;&gt;"",0,"")</f>
        <v/>
      </c>
      <c r="G167" s="11"/>
      <c r="H167" s="11"/>
      <c r="I167" s="11"/>
    </row>
    <row r="168" spans="2:9" ht="37.5" x14ac:dyDescent="0.25">
      <c r="B168" s="202">
        <v>5.4</v>
      </c>
      <c r="C168" s="203" t="s">
        <v>157</v>
      </c>
      <c r="D168" s="17">
        <v>3</v>
      </c>
      <c r="E168" s="276"/>
      <c r="F168" s="19">
        <f>IF(OR(F169="Nhập sai",F172="Nhập sai",F175="Nhập sai"),"Nhập sai",F169+F172+F175)</f>
        <v>0</v>
      </c>
      <c r="G168" s="16"/>
      <c r="H168" s="16"/>
      <c r="I168" s="62"/>
    </row>
    <row r="169" spans="2:9" ht="39" x14ac:dyDescent="0.25">
      <c r="B169" s="142" t="s">
        <v>158</v>
      </c>
      <c r="C169" s="249" t="s">
        <v>159</v>
      </c>
      <c r="D169" s="24">
        <v>1</v>
      </c>
      <c r="E169" s="152"/>
      <c r="F169" s="24">
        <f>IF(AND(F170&lt;&gt;"",F171&lt;&gt;""),"Nhập sai",F170+F171)</f>
        <v>0</v>
      </c>
      <c r="G169" s="151"/>
      <c r="H169" s="151"/>
      <c r="I169" s="152"/>
    </row>
    <row r="170" spans="2:9" ht="18.75" x14ac:dyDescent="0.25">
      <c r="B170" s="216" t="s">
        <v>248</v>
      </c>
      <c r="C170" s="207" t="s">
        <v>57</v>
      </c>
      <c r="D170" s="17"/>
      <c r="E170" s="273"/>
      <c r="F170" s="28"/>
      <c r="G170" s="20"/>
      <c r="H170" s="20"/>
      <c r="I170" s="21"/>
    </row>
    <row r="171" spans="2:9" ht="18.75" x14ac:dyDescent="0.25">
      <c r="B171" s="217" t="s">
        <v>248</v>
      </c>
      <c r="C171" s="211" t="s">
        <v>58</v>
      </c>
      <c r="D171" s="77"/>
      <c r="E171" s="275"/>
      <c r="F171" s="38"/>
      <c r="G171" s="39"/>
      <c r="H171" s="39"/>
      <c r="I171" s="40"/>
    </row>
    <row r="172" spans="2:9" ht="39" x14ac:dyDescent="0.25">
      <c r="B172" s="204" t="s">
        <v>160</v>
      </c>
      <c r="C172" s="205" t="s">
        <v>161</v>
      </c>
      <c r="D172" s="23">
        <v>1</v>
      </c>
      <c r="E172" s="152"/>
      <c r="F172" s="24">
        <f>IF(AND(F173&lt;&gt;"",F174&lt;&gt;""),"Nhập sai",F173+F174)</f>
        <v>0</v>
      </c>
      <c r="G172" s="22"/>
      <c r="H172" s="22"/>
      <c r="I172" s="25"/>
    </row>
    <row r="173" spans="2:9" ht="18.75" x14ac:dyDescent="0.25">
      <c r="B173" s="206" t="s">
        <v>248</v>
      </c>
      <c r="C173" s="207" t="s">
        <v>57</v>
      </c>
      <c r="D173" s="27"/>
      <c r="E173" s="273"/>
      <c r="F173" s="28"/>
      <c r="G173" s="20"/>
      <c r="H173" s="20"/>
      <c r="I173" s="21"/>
    </row>
    <row r="174" spans="2:9" ht="18.75" x14ac:dyDescent="0.25">
      <c r="B174" s="210" t="s">
        <v>248</v>
      </c>
      <c r="C174" s="211" t="s">
        <v>58</v>
      </c>
      <c r="D174" s="36"/>
      <c r="E174" s="275"/>
      <c r="F174" s="38"/>
      <c r="G174" s="39"/>
      <c r="H174" s="39"/>
      <c r="I174" s="40"/>
    </row>
    <row r="175" spans="2:9" ht="39" x14ac:dyDescent="0.25">
      <c r="B175" s="204" t="s">
        <v>162</v>
      </c>
      <c r="C175" s="205" t="s">
        <v>163</v>
      </c>
      <c r="D175" s="23">
        <v>1</v>
      </c>
      <c r="E175" s="152"/>
      <c r="F175" s="131">
        <f>IF(AND(F176&lt;&gt;"",F177&lt;&gt;""),"Nhập sai",IF(AND(F176&lt;&gt;"",F178&lt;&gt;""),"Nhập sai",IF(AND(F177&lt;&gt;"",F178&lt;&gt;""),"Nhập sai",F176+F177+F178)))</f>
        <v>0</v>
      </c>
      <c r="G175" s="22"/>
      <c r="H175" s="22"/>
      <c r="I175" s="25"/>
    </row>
    <row r="176" spans="2:9" ht="56.25" x14ac:dyDescent="0.25">
      <c r="B176" s="206" t="s">
        <v>248</v>
      </c>
      <c r="C176" s="207" t="s">
        <v>164</v>
      </c>
      <c r="D176" s="27"/>
      <c r="E176" s="273"/>
      <c r="F176" s="28"/>
      <c r="G176" s="20"/>
      <c r="H176" s="20"/>
      <c r="I176" s="21"/>
    </row>
    <row r="177" spans="2:9" ht="37.5" x14ac:dyDescent="0.25">
      <c r="B177" s="208" t="s">
        <v>248</v>
      </c>
      <c r="C177" s="209" t="s">
        <v>274</v>
      </c>
      <c r="D177" s="30"/>
      <c r="E177" s="274"/>
      <c r="F177" s="32"/>
      <c r="G177" s="33"/>
      <c r="H177" s="33"/>
      <c r="I177" s="34"/>
    </row>
    <row r="178" spans="2:9" ht="38.25" thickBot="1" x14ac:dyDescent="0.3">
      <c r="B178" s="250" t="s">
        <v>248</v>
      </c>
      <c r="C178" s="219" t="s">
        <v>165</v>
      </c>
      <c r="D178" s="153"/>
      <c r="E178" s="277"/>
      <c r="F178" s="65"/>
      <c r="G178" s="66"/>
      <c r="H178" s="66"/>
      <c r="I178" s="67"/>
    </row>
    <row r="179" spans="2:9" ht="37.5" x14ac:dyDescent="0.25">
      <c r="B179" s="202">
        <v>5.5</v>
      </c>
      <c r="C179" s="203" t="s">
        <v>166</v>
      </c>
      <c r="D179" s="17">
        <v>2</v>
      </c>
      <c r="E179" s="276"/>
      <c r="F179" s="19">
        <f>IF(AND(F180&lt;&gt;"",F181&lt;&gt;""),"Nhập sai",IF(AND(F180&lt;&gt;"",F182&lt;&gt;""),"Nhập sai",IF(AND(F181&lt;&gt;"",F182&lt;&gt;""),"Nhập sai",F180+F181+F182)))</f>
        <v>0</v>
      </c>
      <c r="G179" s="16"/>
      <c r="H179" s="16"/>
      <c r="I179" s="62"/>
    </row>
    <row r="180" spans="2:9" ht="75" x14ac:dyDescent="0.25">
      <c r="B180" s="224" t="s">
        <v>248</v>
      </c>
      <c r="C180" s="251" t="s">
        <v>167</v>
      </c>
      <c r="D180" s="156"/>
      <c r="E180" s="297"/>
      <c r="F180" s="157"/>
      <c r="G180" s="155"/>
      <c r="H180" s="155"/>
      <c r="I180" s="158"/>
    </row>
    <row r="181" spans="2:9" ht="75" x14ac:dyDescent="0.25">
      <c r="B181" s="220" t="s">
        <v>248</v>
      </c>
      <c r="C181" s="209" t="s">
        <v>168</v>
      </c>
      <c r="D181" s="115"/>
      <c r="E181" s="291"/>
      <c r="F181" s="159"/>
      <c r="G181" s="29"/>
      <c r="H181" s="29"/>
      <c r="I181" s="139"/>
    </row>
    <row r="182" spans="2:9" ht="57" thickBot="1" x14ac:dyDescent="0.3">
      <c r="B182" s="235" t="s">
        <v>248</v>
      </c>
      <c r="C182" s="215" t="s">
        <v>169</v>
      </c>
      <c r="D182" s="50"/>
      <c r="E182" s="292"/>
      <c r="F182" s="154"/>
      <c r="G182" s="42"/>
      <c r="H182" s="42"/>
      <c r="I182" s="47"/>
    </row>
    <row r="183" spans="2:9" ht="19.5" thickBot="1" x14ac:dyDescent="0.3">
      <c r="B183" s="306">
        <v>6</v>
      </c>
      <c r="C183" s="307" t="s">
        <v>170</v>
      </c>
      <c r="D183" s="308">
        <v>8</v>
      </c>
      <c r="E183" s="327"/>
      <c r="F183" s="309">
        <f>IF(OR(F184="Nhập sai",F191="Nhập sai",F198="Nhập sai",F205="Nhập sai"),"Nhập sai",F184+F191+F198+F205)</f>
        <v>0</v>
      </c>
      <c r="G183" s="328"/>
      <c r="H183" s="328"/>
      <c r="I183" s="329"/>
    </row>
    <row r="184" spans="2:9" ht="37.5" x14ac:dyDescent="0.25">
      <c r="B184" s="202">
        <v>6.1</v>
      </c>
      <c r="C184" s="203" t="s">
        <v>171</v>
      </c>
      <c r="D184" s="17">
        <v>2</v>
      </c>
      <c r="E184" s="273"/>
      <c r="F184" s="19">
        <f>IF(OR(F185="Nhập sai",F188="Nhập sai"),"Nhập sai",F185+F188)</f>
        <v>0</v>
      </c>
      <c r="G184" s="20"/>
      <c r="H184" s="20"/>
      <c r="I184" s="21"/>
    </row>
    <row r="185" spans="2:9" ht="19.5" x14ac:dyDescent="0.25">
      <c r="B185" s="204" t="s">
        <v>172</v>
      </c>
      <c r="C185" s="205" t="s">
        <v>173</v>
      </c>
      <c r="D185" s="23">
        <v>1</v>
      </c>
      <c r="E185" s="152"/>
      <c r="F185" s="24">
        <f>IF(AND(F186&lt;&gt;"",F187&lt;&gt;""),"Nhập sai",F186+F187)</f>
        <v>0</v>
      </c>
      <c r="G185" s="22"/>
      <c r="H185" s="22"/>
      <c r="I185" s="25"/>
    </row>
    <row r="186" spans="2:9" ht="18.75" x14ac:dyDescent="0.25">
      <c r="B186" s="216" t="s">
        <v>248</v>
      </c>
      <c r="C186" s="207" t="s">
        <v>57</v>
      </c>
      <c r="D186" s="27"/>
      <c r="E186" s="279"/>
      <c r="F186" s="28"/>
      <c r="G186" s="26"/>
      <c r="H186" s="26"/>
      <c r="I186" s="91"/>
    </row>
    <row r="187" spans="2:9" ht="18.75" x14ac:dyDescent="0.25">
      <c r="B187" s="232" t="s">
        <v>248</v>
      </c>
      <c r="C187" s="231" t="s">
        <v>58</v>
      </c>
      <c r="D187" s="161"/>
      <c r="E187" s="298"/>
      <c r="F187" s="109"/>
      <c r="G187" s="80"/>
      <c r="H187" s="80"/>
      <c r="I187" s="112"/>
    </row>
    <row r="188" spans="2:9" ht="19.5" x14ac:dyDescent="0.25">
      <c r="B188" s="204" t="s">
        <v>174</v>
      </c>
      <c r="C188" s="205" t="s">
        <v>175</v>
      </c>
      <c r="D188" s="23">
        <v>1</v>
      </c>
      <c r="E188" s="152"/>
      <c r="F188" s="24">
        <f>IF(AND(F189&lt;&gt;"",F190&lt;&gt;""),"Nhập sai",F189+F190)</f>
        <v>0</v>
      </c>
      <c r="G188" s="22"/>
      <c r="H188" s="22"/>
      <c r="I188" s="25"/>
    </row>
    <row r="189" spans="2:9" ht="18.75" x14ac:dyDescent="0.25">
      <c r="B189" s="206" t="s">
        <v>248</v>
      </c>
      <c r="C189" s="207" t="s">
        <v>176</v>
      </c>
      <c r="D189" s="17"/>
      <c r="E189" s="273"/>
      <c r="F189" s="28"/>
      <c r="G189" s="20"/>
      <c r="H189" s="20"/>
      <c r="I189" s="21"/>
    </row>
    <row r="190" spans="2:9" ht="19.5" thickBot="1" x14ac:dyDescent="0.3">
      <c r="B190" s="250" t="s">
        <v>248</v>
      </c>
      <c r="C190" s="219" t="s">
        <v>177</v>
      </c>
      <c r="D190" s="75"/>
      <c r="E190" s="277"/>
      <c r="F190" s="65"/>
      <c r="G190" s="66"/>
      <c r="H190" s="66"/>
      <c r="I190" s="67"/>
    </row>
    <row r="191" spans="2:9" ht="18.75" x14ac:dyDescent="0.25">
      <c r="B191" s="202">
        <v>6.2</v>
      </c>
      <c r="C191" s="203" t="s">
        <v>178</v>
      </c>
      <c r="D191" s="17">
        <v>2</v>
      </c>
      <c r="E191" s="276"/>
      <c r="F191" s="19">
        <f>IF(OR(F192="Nhập sai",F195="Nhập sai"),"Nhập sai",F192+F195)</f>
        <v>0</v>
      </c>
      <c r="G191" s="16"/>
      <c r="H191" s="16"/>
      <c r="I191" s="62"/>
    </row>
    <row r="192" spans="2:9" ht="39" x14ac:dyDescent="0.25">
      <c r="B192" s="204" t="s">
        <v>179</v>
      </c>
      <c r="C192" s="205" t="s">
        <v>180</v>
      </c>
      <c r="D192" s="23">
        <v>1</v>
      </c>
      <c r="E192" s="152"/>
      <c r="F192" s="24">
        <f>IF(AND(F193&lt;&gt;"",F194&lt;&gt;""),"Nhập sai",F193+F194)</f>
        <v>0</v>
      </c>
      <c r="G192" s="22"/>
      <c r="H192" s="22"/>
      <c r="I192" s="25"/>
    </row>
    <row r="193" spans="2:9" ht="18.75" x14ac:dyDescent="0.25">
      <c r="B193" s="206" t="s">
        <v>248</v>
      </c>
      <c r="C193" s="207" t="s">
        <v>81</v>
      </c>
      <c r="D193" s="27"/>
      <c r="E193" s="273"/>
      <c r="F193" s="28"/>
      <c r="G193" s="20"/>
      <c r="H193" s="20"/>
      <c r="I193" s="21"/>
    </row>
    <row r="194" spans="2:9" ht="18.75" x14ac:dyDescent="0.25">
      <c r="B194" s="210" t="s">
        <v>248</v>
      </c>
      <c r="C194" s="211" t="s">
        <v>82</v>
      </c>
      <c r="D194" s="36"/>
      <c r="E194" s="275"/>
      <c r="F194" s="38"/>
      <c r="G194" s="39"/>
      <c r="H194" s="39"/>
      <c r="I194" s="40"/>
    </row>
    <row r="195" spans="2:9" ht="39" x14ac:dyDescent="0.25">
      <c r="B195" s="204" t="s">
        <v>181</v>
      </c>
      <c r="C195" s="205" t="s">
        <v>182</v>
      </c>
      <c r="D195" s="23">
        <v>1</v>
      </c>
      <c r="E195" s="152"/>
      <c r="F195" s="24">
        <f>IF(AND(F196&lt;&gt;"",F197&lt;&gt;""),"Nhập sai",F196+F197)</f>
        <v>0</v>
      </c>
      <c r="G195" s="22"/>
      <c r="H195" s="22"/>
      <c r="I195" s="25"/>
    </row>
    <row r="196" spans="2:9" ht="37.5" x14ac:dyDescent="0.25">
      <c r="B196" s="206" t="s">
        <v>248</v>
      </c>
      <c r="C196" s="207" t="s">
        <v>183</v>
      </c>
      <c r="D196" s="17"/>
      <c r="E196" s="273"/>
      <c r="F196" s="28"/>
      <c r="G196" s="20"/>
      <c r="H196" s="20"/>
      <c r="I196" s="21"/>
    </row>
    <row r="197" spans="2:9" ht="38.25" thickBot="1" x14ac:dyDescent="0.3">
      <c r="B197" s="210" t="s">
        <v>248</v>
      </c>
      <c r="C197" s="211" t="s">
        <v>184</v>
      </c>
      <c r="D197" s="77"/>
      <c r="E197" s="275"/>
      <c r="F197" s="38"/>
      <c r="G197" s="39"/>
      <c r="H197" s="39"/>
      <c r="I197" s="40"/>
    </row>
    <row r="198" spans="2:9" ht="37.5" x14ac:dyDescent="0.25">
      <c r="B198" s="226">
        <v>6.3</v>
      </c>
      <c r="C198" s="227" t="s">
        <v>185</v>
      </c>
      <c r="D198" s="133">
        <v>2</v>
      </c>
      <c r="E198" s="299"/>
      <c r="F198" s="134">
        <f>IF(OR(F199="Nhập sai",F202="Nhập sai"),"Nhập sai",F199+F202)</f>
        <v>0</v>
      </c>
      <c r="G198" s="169"/>
      <c r="H198" s="169"/>
      <c r="I198" s="170"/>
    </row>
    <row r="199" spans="2:9" ht="39" x14ac:dyDescent="0.25">
      <c r="B199" s="204" t="s">
        <v>186</v>
      </c>
      <c r="C199" s="205" t="s">
        <v>187</v>
      </c>
      <c r="D199" s="23">
        <v>1</v>
      </c>
      <c r="E199" s="152"/>
      <c r="F199" s="24">
        <f>IF(AND(F200&lt;&gt;"",F201&lt;&gt;""),"Nhập sai",F200+F201)</f>
        <v>0</v>
      </c>
      <c r="G199" s="22"/>
      <c r="H199" s="22"/>
      <c r="I199" s="25"/>
    </row>
    <row r="200" spans="2:9" ht="18.75" x14ac:dyDescent="0.25">
      <c r="B200" s="252" t="s">
        <v>248</v>
      </c>
      <c r="C200" s="253" t="s">
        <v>81</v>
      </c>
      <c r="D200" s="167"/>
      <c r="E200" s="300"/>
      <c r="F200" s="171"/>
      <c r="G200" s="166"/>
      <c r="H200" s="166"/>
      <c r="I200" s="168"/>
    </row>
    <row r="201" spans="2:9" ht="18.75" x14ac:dyDescent="0.25">
      <c r="B201" s="210" t="s">
        <v>248</v>
      </c>
      <c r="C201" s="211" t="s">
        <v>82</v>
      </c>
      <c r="D201" s="36"/>
      <c r="E201" s="275"/>
      <c r="F201" s="38"/>
      <c r="G201" s="39"/>
      <c r="H201" s="39"/>
      <c r="I201" s="40"/>
    </row>
    <row r="202" spans="2:9" ht="39" x14ac:dyDescent="0.25">
      <c r="B202" s="142" t="s">
        <v>188</v>
      </c>
      <c r="C202" s="249" t="s">
        <v>189</v>
      </c>
      <c r="D202" s="24">
        <v>1</v>
      </c>
      <c r="E202" s="152"/>
      <c r="F202" s="24">
        <f>IF(AND(F203&lt;&gt;"",F204&lt;&gt;""),"Nhập sai",F203+F204)</f>
        <v>0</v>
      </c>
      <c r="G202" s="151"/>
      <c r="H202" s="151"/>
      <c r="I202" s="152"/>
    </row>
    <row r="203" spans="2:9" ht="37.5" x14ac:dyDescent="0.25">
      <c r="B203" s="254" t="s">
        <v>248</v>
      </c>
      <c r="C203" s="253" t="s">
        <v>253</v>
      </c>
      <c r="D203" s="172"/>
      <c r="E203" s="300"/>
      <c r="F203" s="171"/>
      <c r="G203" s="166"/>
      <c r="H203" s="166"/>
      <c r="I203" s="168"/>
    </row>
    <row r="204" spans="2:9" ht="38.25" thickBot="1" x14ac:dyDescent="0.3">
      <c r="B204" s="255" t="s">
        <v>248</v>
      </c>
      <c r="C204" s="211" t="s">
        <v>254</v>
      </c>
      <c r="D204" s="77"/>
      <c r="E204" s="275"/>
      <c r="F204" s="38"/>
      <c r="G204" s="39"/>
      <c r="H204" s="39"/>
      <c r="I204" s="40"/>
    </row>
    <row r="205" spans="2:9" ht="37.5" x14ac:dyDescent="0.25">
      <c r="B205" s="222">
        <v>6.4</v>
      </c>
      <c r="C205" s="223" t="s">
        <v>190</v>
      </c>
      <c r="D205" s="87">
        <v>2</v>
      </c>
      <c r="E205" s="284"/>
      <c r="F205" s="90">
        <f>IF(F209="Nhập sai","Nhập sai",F207+F208+F209)</f>
        <v>0</v>
      </c>
      <c r="G205" s="86"/>
      <c r="H205" s="86"/>
      <c r="I205" s="111"/>
    </row>
    <row r="206" spans="2:9" ht="39" x14ac:dyDescent="0.25">
      <c r="B206" s="204" t="s">
        <v>191</v>
      </c>
      <c r="C206" s="205" t="s">
        <v>275</v>
      </c>
      <c r="D206" s="23">
        <v>1</v>
      </c>
      <c r="E206" s="152"/>
      <c r="F206" s="24">
        <f>IF(AND(F207&lt;&gt;"",F208&lt;&gt;""),"Nhập sai",F207+F208)</f>
        <v>0</v>
      </c>
      <c r="G206" s="22"/>
      <c r="H206" s="22"/>
      <c r="I206" s="25"/>
    </row>
    <row r="207" spans="2:9" ht="18.75" x14ac:dyDescent="0.25">
      <c r="B207" s="212" t="s">
        <v>248</v>
      </c>
      <c r="C207" s="253" t="s">
        <v>57</v>
      </c>
      <c r="D207" s="167"/>
      <c r="E207" s="300"/>
      <c r="F207" s="171"/>
      <c r="G207" s="166"/>
      <c r="H207" s="166"/>
      <c r="I207" s="168"/>
    </row>
    <row r="208" spans="2:9" ht="18.75" x14ac:dyDescent="0.25">
      <c r="B208" s="210" t="s">
        <v>248</v>
      </c>
      <c r="C208" s="211" t="s">
        <v>58</v>
      </c>
      <c r="D208" s="36"/>
      <c r="E208" s="275"/>
      <c r="F208" s="38"/>
      <c r="G208" s="39"/>
      <c r="H208" s="39"/>
      <c r="I208" s="40"/>
    </row>
    <row r="209" spans="2:9" ht="19.5" x14ac:dyDescent="0.25">
      <c r="B209" s="204" t="s">
        <v>192</v>
      </c>
      <c r="C209" s="205" t="s">
        <v>44</v>
      </c>
      <c r="D209" s="23">
        <v>1</v>
      </c>
      <c r="E209" s="152"/>
      <c r="F209" s="24">
        <f>IF(AND(E210&lt;&gt;"",E211&lt;&gt;""),"Nhập sai",IF(AND(F210="",F211=""),0,IF(E211&lt;&gt;"",0,F210)))</f>
        <v>0</v>
      </c>
      <c r="G209" s="22"/>
      <c r="H209" s="22"/>
      <c r="I209" s="25"/>
    </row>
    <row r="210" spans="2:9" ht="93.75" x14ac:dyDescent="0.25">
      <c r="B210" s="254" t="s">
        <v>248</v>
      </c>
      <c r="C210" s="256" t="s">
        <v>307</v>
      </c>
      <c r="D210" s="173"/>
      <c r="E210" s="174"/>
      <c r="F210" s="175" t="str">
        <f>IF(E210="","",(E210*1)/1)</f>
        <v/>
      </c>
      <c r="G210" s="165"/>
      <c r="H210" s="165"/>
      <c r="I210" s="165"/>
    </row>
    <row r="211" spans="2:9" ht="38.25" thickBot="1" x14ac:dyDescent="0.3">
      <c r="B211" s="255" t="s">
        <v>248</v>
      </c>
      <c r="C211" s="211" t="s">
        <v>45</v>
      </c>
      <c r="D211" s="77"/>
      <c r="E211" s="78"/>
      <c r="F211" s="37" t="str">
        <f>IF(E211&lt;&gt;"",0,"")</f>
        <v/>
      </c>
      <c r="G211" s="39"/>
      <c r="H211" s="39"/>
      <c r="I211" s="40"/>
    </row>
    <row r="212" spans="2:9" ht="38.25" thickBot="1" x14ac:dyDescent="0.3">
      <c r="B212" s="330">
        <v>7</v>
      </c>
      <c r="C212" s="331" t="s">
        <v>193</v>
      </c>
      <c r="D212" s="332">
        <v>9</v>
      </c>
      <c r="E212" s="333"/>
      <c r="F212" s="334">
        <f>IF(OR(F213="Nhập sai",F232="Nhập sai",F236="Nhập sai"),"Nhập sai",F213+F232+F236)</f>
        <v>0</v>
      </c>
      <c r="G212" s="335"/>
      <c r="H212" s="335"/>
      <c r="I212" s="336"/>
    </row>
    <row r="213" spans="2:9" ht="18.75" x14ac:dyDescent="0.25">
      <c r="B213" s="202">
        <v>7.1</v>
      </c>
      <c r="C213" s="203" t="s">
        <v>194</v>
      </c>
      <c r="D213" s="17">
        <v>4</v>
      </c>
      <c r="E213" s="276"/>
      <c r="F213" s="19">
        <f>IF(OR(F214="Nhập sai",F221="Nhập sai",F224="Nhập sai",F228="Nhập sai"),"Nhập sai",F214+F221+F224+F228)</f>
        <v>0</v>
      </c>
      <c r="G213" s="16"/>
      <c r="H213" s="16"/>
      <c r="I213" s="62"/>
    </row>
    <row r="214" spans="2:9" ht="78" x14ac:dyDescent="0.25">
      <c r="B214" s="204" t="s">
        <v>195</v>
      </c>
      <c r="C214" s="205" t="s">
        <v>276</v>
      </c>
      <c r="D214" s="23">
        <v>1</v>
      </c>
      <c r="E214" s="152"/>
      <c r="F214" s="24">
        <f>IF(AND(F216&lt;&gt;"",F217&lt;&gt;""),"Nhập sai",F216+F218)</f>
        <v>0</v>
      </c>
      <c r="G214" s="22"/>
      <c r="H214" s="22"/>
      <c r="I214" s="25"/>
    </row>
    <row r="215" spans="2:9" ht="18.75" x14ac:dyDescent="0.25">
      <c r="B215" s="257" t="s">
        <v>277</v>
      </c>
      <c r="C215" s="258" t="s">
        <v>279</v>
      </c>
      <c r="D215" s="176">
        <v>0.5</v>
      </c>
      <c r="E215" s="184"/>
      <c r="F215" s="177">
        <f>IF(AND(F216&lt;&gt;"",F217&lt;&gt;""),"Nhập sai",F216+F217)</f>
        <v>0</v>
      </c>
      <c r="G215" s="178"/>
      <c r="H215" s="178"/>
      <c r="I215" s="178"/>
    </row>
    <row r="216" spans="2:9" ht="18.75" x14ac:dyDescent="0.25">
      <c r="B216" s="259" t="s">
        <v>248</v>
      </c>
      <c r="C216" s="247" t="s">
        <v>196</v>
      </c>
      <c r="D216" s="105"/>
      <c r="E216" s="296"/>
      <c r="F216" s="106"/>
      <c r="G216" s="107"/>
      <c r="H216" s="107"/>
      <c r="I216" s="107"/>
    </row>
    <row r="217" spans="2:9" ht="18.75" x14ac:dyDescent="0.25">
      <c r="B217" s="260" t="s">
        <v>248</v>
      </c>
      <c r="C217" s="261" t="s">
        <v>82</v>
      </c>
      <c r="D217" s="179"/>
      <c r="E217" s="301"/>
      <c r="F217" s="180"/>
      <c r="G217" s="181"/>
      <c r="H217" s="181"/>
      <c r="I217" s="181"/>
    </row>
    <row r="218" spans="2:9" ht="18.75" x14ac:dyDescent="0.25">
      <c r="B218" s="257" t="s">
        <v>278</v>
      </c>
      <c r="C218" s="258" t="s">
        <v>280</v>
      </c>
      <c r="D218" s="176">
        <v>0.5</v>
      </c>
      <c r="E218" s="302"/>
      <c r="F218" s="177">
        <f>IF(AND(E219&lt;&gt;"",E220&lt;&gt;""),"Nhập sai",IF(AND(F219="",F220=""),0,IF(E220&lt;&gt;"",0,F219)))</f>
        <v>0</v>
      </c>
      <c r="G218" s="178"/>
      <c r="H218" s="178"/>
      <c r="I218" s="178"/>
    </row>
    <row r="219" spans="2:9" ht="75" x14ac:dyDescent="0.25">
      <c r="B219" s="259" t="s">
        <v>248</v>
      </c>
      <c r="C219" s="248" t="s">
        <v>301</v>
      </c>
      <c r="D219" s="105"/>
      <c r="E219" s="59"/>
      <c r="F219" s="60" t="str">
        <f>IF(E219="","",(E219*0.5)/1)</f>
        <v/>
      </c>
      <c r="G219" s="107"/>
      <c r="H219" s="107"/>
      <c r="I219" s="107"/>
    </row>
    <row r="220" spans="2:9" ht="18.75" x14ac:dyDescent="0.25">
      <c r="B220" s="243" t="s">
        <v>248</v>
      </c>
      <c r="C220" s="237" t="s">
        <v>21</v>
      </c>
      <c r="D220" s="17"/>
      <c r="E220" s="182"/>
      <c r="F220" s="18" t="str">
        <f>IF(E220&lt;&gt;"",0,"")</f>
        <v/>
      </c>
      <c r="G220" s="20"/>
      <c r="H220" s="20"/>
      <c r="I220" s="20"/>
    </row>
    <row r="221" spans="2:9" ht="39" x14ac:dyDescent="0.25">
      <c r="B221" s="204" t="s">
        <v>197</v>
      </c>
      <c r="C221" s="205" t="s">
        <v>198</v>
      </c>
      <c r="D221" s="23">
        <v>1</v>
      </c>
      <c r="E221" s="152"/>
      <c r="F221" s="24">
        <f>IF(AND(F222&lt;&gt;"",F223&lt;&gt;""),"Nhập sai",F222+F223)</f>
        <v>0</v>
      </c>
      <c r="G221" s="22"/>
      <c r="H221" s="22"/>
      <c r="I221" s="25"/>
    </row>
    <row r="222" spans="2:9" ht="18.75" x14ac:dyDescent="0.25">
      <c r="B222" s="254" t="s">
        <v>248</v>
      </c>
      <c r="C222" s="253" t="s">
        <v>199</v>
      </c>
      <c r="D222" s="172"/>
      <c r="E222" s="300"/>
      <c r="F222" s="171"/>
      <c r="G222" s="166"/>
      <c r="H222" s="166"/>
      <c r="I222" s="168"/>
    </row>
    <row r="223" spans="2:9" ht="18.75" x14ac:dyDescent="0.25">
      <c r="B223" s="255" t="s">
        <v>248</v>
      </c>
      <c r="C223" s="211" t="s">
        <v>200</v>
      </c>
      <c r="D223" s="77"/>
      <c r="E223" s="275"/>
      <c r="F223" s="38"/>
      <c r="G223" s="39"/>
      <c r="H223" s="39"/>
      <c r="I223" s="40"/>
    </row>
    <row r="224" spans="2:9" ht="39" x14ac:dyDescent="0.25">
      <c r="B224" s="204" t="s">
        <v>201</v>
      </c>
      <c r="C224" s="205" t="s">
        <v>202</v>
      </c>
      <c r="D224" s="23">
        <v>1</v>
      </c>
      <c r="E224" s="152"/>
      <c r="F224" s="24">
        <f>IF(AND(F225&lt;&gt;"",F226&lt;&gt;""),"Nhập sai",IF(AND(F225&lt;&gt;"",F227&lt;&gt;""),"Nhập sai",IF(AND(F226&lt;&gt;"",F227&lt;&gt;""),"Nhập sai",F225+F226+F227)))</f>
        <v>0</v>
      </c>
      <c r="G224" s="22"/>
      <c r="H224" s="22"/>
      <c r="I224" s="25"/>
    </row>
    <row r="225" spans="2:9" ht="18.75" x14ac:dyDescent="0.25">
      <c r="B225" s="262"/>
      <c r="C225" s="253" t="s">
        <v>203</v>
      </c>
      <c r="D225" s="172"/>
      <c r="E225" s="300"/>
      <c r="F225" s="171"/>
      <c r="G225" s="166"/>
      <c r="H225" s="166"/>
      <c r="I225" s="168"/>
    </row>
    <row r="226" spans="2:9" ht="18.75" x14ac:dyDescent="0.25">
      <c r="B226" s="263"/>
      <c r="C226" s="209" t="s">
        <v>204</v>
      </c>
      <c r="D226" s="74"/>
      <c r="E226" s="274"/>
      <c r="F226" s="32"/>
      <c r="G226" s="33"/>
      <c r="H226" s="33"/>
      <c r="I226" s="34"/>
    </row>
    <row r="227" spans="2:9" ht="18.75" x14ac:dyDescent="0.25">
      <c r="B227" s="264"/>
      <c r="C227" s="211" t="s">
        <v>205</v>
      </c>
      <c r="D227" s="77"/>
      <c r="E227" s="275"/>
      <c r="F227" s="38"/>
      <c r="G227" s="39"/>
      <c r="H227" s="39"/>
      <c r="I227" s="40"/>
    </row>
    <row r="228" spans="2:9" ht="39" x14ac:dyDescent="0.25">
      <c r="B228" s="204" t="s">
        <v>206</v>
      </c>
      <c r="C228" s="205" t="s">
        <v>207</v>
      </c>
      <c r="D228" s="23">
        <v>1</v>
      </c>
      <c r="E228" s="152"/>
      <c r="F228" s="24">
        <f>IF(AND(F229&lt;&gt;"",F230&lt;&gt;""),"Nhập sai",IF(AND(F229&lt;&gt;"",F231&lt;&gt;""),"Nhập sai",IF(AND(F230&lt;&gt;"",F231&lt;&gt;""),"Nhập sai",F229+F230+F231)))</f>
        <v>0</v>
      </c>
      <c r="G228" s="22"/>
      <c r="H228" s="22"/>
      <c r="I228" s="25"/>
    </row>
    <row r="229" spans="2:9" ht="18.75" x14ac:dyDescent="0.25">
      <c r="B229" s="262"/>
      <c r="C229" s="253" t="s">
        <v>208</v>
      </c>
      <c r="D229" s="172"/>
      <c r="E229" s="300"/>
      <c r="F229" s="171"/>
      <c r="G229" s="166"/>
      <c r="H229" s="166"/>
      <c r="I229" s="168"/>
    </row>
    <row r="230" spans="2:9" ht="18.75" x14ac:dyDescent="0.25">
      <c r="B230" s="263"/>
      <c r="C230" s="209" t="s">
        <v>209</v>
      </c>
      <c r="D230" s="74"/>
      <c r="E230" s="274"/>
      <c r="F230" s="32"/>
      <c r="G230" s="33"/>
      <c r="H230" s="33"/>
      <c r="I230" s="34"/>
    </row>
    <row r="231" spans="2:9" ht="19.5" thickBot="1" x14ac:dyDescent="0.3">
      <c r="B231" s="264"/>
      <c r="C231" s="211" t="s">
        <v>210</v>
      </c>
      <c r="D231" s="77"/>
      <c r="E231" s="275"/>
      <c r="F231" s="38"/>
      <c r="G231" s="39"/>
      <c r="H231" s="39"/>
      <c r="I231" s="40"/>
    </row>
    <row r="232" spans="2:9" ht="18.75" x14ac:dyDescent="0.25">
      <c r="B232" s="222">
        <v>7.2</v>
      </c>
      <c r="C232" s="223" t="s">
        <v>211</v>
      </c>
      <c r="D232" s="87">
        <v>2</v>
      </c>
      <c r="E232" s="284"/>
      <c r="F232" s="90">
        <f>IF(AND(F234&lt;&gt;"",F235&lt;&gt;""),"Nhập sai",F233+F234+F235)</f>
        <v>0</v>
      </c>
      <c r="G232" s="86"/>
      <c r="H232" s="86"/>
      <c r="I232" s="111"/>
    </row>
    <row r="233" spans="2:9" ht="37.5" x14ac:dyDescent="0.25">
      <c r="B233" s="265" t="s">
        <v>212</v>
      </c>
      <c r="C233" s="266" t="s">
        <v>213</v>
      </c>
      <c r="D233" s="160"/>
      <c r="E233" s="303"/>
      <c r="F233" s="183"/>
      <c r="G233" s="137"/>
      <c r="H233" s="137"/>
      <c r="I233" s="138"/>
    </row>
    <row r="234" spans="2:9" ht="37.5" x14ac:dyDescent="0.25">
      <c r="B234" s="265" t="s">
        <v>214</v>
      </c>
      <c r="C234" s="266" t="s">
        <v>215</v>
      </c>
      <c r="D234" s="160"/>
      <c r="E234" s="303"/>
      <c r="F234" s="183"/>
      <c r="G234" s="137"/>
      <c r="H234" s="137"/>
      <c r="I234" s="138"/>
    </row>
    <row r="235" spans="2:9" ht="38.25" thickBot="1" x14ac:dyDescent="0.3">
      <c r="B235" s="257" t="s">
        <v>216</v>
      </c>
      <c r="C235" s="267" t="s">
        <v>217</v>
      </c>
      <c r="D235" s="176"/>
      <c r="E235" s="304"/>
      <c r="F235" s="144"/>
      <c r="G235" s="178"/>
      <c r="H235" s="178"/>
      <c r="I235" s="184"/>
    </row>
    <row r="236" spans="2:9" ht="37.5" x14ac:dyDescent="0.25">
      <c r="B236" s="222">
        <v>7.3</v>
      </c>
      <c r="C236" s="223" t="s">
        <v>218</v>
      </c>
      <c r="D236" s="87">
        <v>3</v>
      </c>
      <c r="E236" s="284"/>
      <c r="F236" s="90">
        <f>IF(OR(F237="Nhập sai",F241="Nhập sai",F244="Nhập sai"),"Nhập sai",F237+F241+F244)</f>
        <v>0</v>
      </c>
      <c r="G236" s="86"/>
      <c r="H236" s="86"/>
      <c r="I236" s="111"/>
    </row>
    <row r="237" spans="2:9" ht="58.5" x14ac:dyDescent="0.25">
      <c r="B237" s="204" t="s">
        <v>219</v>
      </c>
      <c r="C237" s="246" t="s">
        <v>220</v>
      </c>
      <c r="D237" s="185">
        <v>1</v>
      </c>
      <c r="E237" s="25"/>
      <c r="F237" s="24">
        <f>IF(AND(F238&lt;&gt;"",F239&lt;&gt;""),"Nhập sai",IF(AND(F238&lt;&gt;"",F240&lt;&gt;""),"Nhập sai",IF(AND(F239&lt;&gt;"",F240&lt;&gt;""),"Nhập sai",F238+F239+F240)))</f>
        <v>0</v>
      </c>
      <c r="G237" s="22"/>
      <c r="H237" s="22"/>
      <c r="I237" s="22"/>
    </row>
    <row r="238" spans="2:9" ht="18.75" x14ac:dyDescent="0.25">
      <c r="B238" s="216" t="s">
        <v>248</v>
      </c>
      <c r="C238" s="237" t="s">
        <v>221</v>
      </c>
      <c r="D238" s="186"/>
      <c r="E238" s="62"/>
      <c r="F238" s="28"/>
      <c r="G238" s="20"/>
      <c r="H238" s="20"/>
      <c r="I238" s="20"/>
    </row>
    <row r="239" spans="2:9" ht="37.5" x14ac:dyDescent="0.25">
      <c r="B239" s="220" t="s">
        <v>248</v>
      </c>
      <c r="C239" s="268" t="s">
        <v>222</v>
      </c>
      <c r="D239" s="187"/>
      <c r="E239" s="148"/>
      <c r="F239" s="32"/>
      <c r="G239" s="33"/>
      <c r="H239" s="33"/>
      <c r="I239" s="33"/>
    </row>
    <row r="240" spans="2:9" ht="18.75" x14ac:dyDescent="0.25">
      <c r="B240" s="216" t="s">
        <v>248</v>
      </c>
      <c r="C240" s="237" t="s">
        <v>223</v>
      </c>
      <c r="D240" s="186"/>
      <c r="E240" s="62"/>
      <c r="F240" s="28"/>
      <c r="G240" s="20"/>
      <c r="H240" s="20"/>
      <c r="I240" s="20"/>
    </row>
    <row r="241" spans="2:9" ht="39" x14ac:dyDescent="0.25">
      <c r="B241" s="204" t="s">
        <v>224</v>
      </c>
      <c r="C241" s="246" t="s">
        <v>225</v>
      </c>
      <c r="D241" s="185">
        <v>1</v>
      </c>
      <c r="E241" s="152"/>
      <c r="F241" s="24">
        <f>IF(AND(E242&lt;&gt;"",E243&lt;&gt;""),"Nhập sai",IF(AND(F242="",F243=""),0,IF(F242="",F243,F242)))</f>
        <v>0</v>
      </c>
      <c r="G241" s="22"/>
      <c r="H241" s="22"/>
      <c r="I241" s="22"/>
    </row>
    <row r="242" spans="2:9" ht="18.75" x14ac:dyDescent="0.25">
      <c r="B242" s="216" t="s">
        <v>248</v>
      </c>
      <c r="C242" s="237" t="s">
        <v>281</v>
      </c>
      <c r="D242" s="186"/>
      <c r="E242" s="182"/>
      <c r="F242" s="18" t="str">
        <f>IF(E242&gt;=10%,1,"")</f>
        <v/>
      </c>
      <c r="G242" s="20"/>
      <c r="H242" s="20"/>
      <c r="I242" s="20"/>
    </row>
    <row r="243" spans="2:9" ht="56.25" x14ac:dyDescent="0.25">
      <c r="B243" s="216" t="s">
        <v>248</v>
      </c>
      <c r="C243" s="269" t="s">
        <v>308</v>
      </c>
      <c r="D243" s="188"/>
      <c r="E243" s="189"/>
      <c r="F243" s="190" t="str">
        <f>IF(E243="","",(E243*0.5)/0.1)</f>
        <v/>
      </c>
      <c r="G243" s="191"/>
      <c r="H243" s="191"/>
      <c r="I243" s="191"/>
    </row>
    <row r="244" spans="2:9" ht="39" x14ac:dyDescent="0.25">
      <c r="B244" s="204" t="s">
        <v>226</v>
      </c>
      <c r="C244" s="246" t="s">
        <v>227</v>
      </c>
      <c r="D244" s="185">
        <v>1</v>
      </c>
      <c r="E244" s="152"/>
      <c r="F244" s="24">
        <f>IF(AND(E245&lt;&gt;"",E246&lt;&gt;""),"Nhập sai",IF(AND(F245="",F246=""),0,IF(F245="",F246,F245)))</f>
        <v>0</v>
      </c>
      <c r="G244" s="22"/>
      <c r="H244" s="22"/>
      <c r="I244" s="22"/>
    </row>
    <row r="245" spans="2:9" ht="18.75" x14ac:dyDescent="0.25">
      <c r="B245" s="216" t="s">
        <v>248</v>
      </c>
      <c r="C245" s="237" t="s">
        <v>228</v>
      </c>
      <c r="D245" s="186"/>
      <c r="E245" s="195"/>
      <c r="F245" s="18" t="str">
        <f>IF(E245&gt;=15%,1,"")</f>
        <v/>
      </c>
      <c r="G245" s="20"/>
      <c r="H245" s="20"/>
      <c r="I245" s="20"/>
    </row>
    <row r="246" spans="2:9" ht="57" thickBot="1" x14ac:dyDescent="0.3">
      <c r="B246" s="216" t="s">
        <v>248</v>
      </c>
      <c r="C246" s="269" t="s">
        <v>309</v>
      </c>
      <c r="D246" s="188"/>
      <c r="E246" s="196"/>
      <c r="F246" s="190" t="str">
        <f>IF(E246="","",ROUND((E246*1)/0.15,2))</f>
        <v/>
      </c>
      <c r="G246" s="110"/>
      <c r="H246" s="110"/>
      <c r="I246" s="191"/>
    </row>
    <row r="247" spans="2:9" ht="38.25" thickBot="1" x14ac:dyDescent="0.3">
      <c r="B247" s="330">
        <v>8</v>
      </c>
      <c r="C247" s="331" t="s">
        <v>229</v>
      </c>
      <c r="D247" s="332">
        <v>7</v>
      </c>
      <c r="E247" s="337"/>
      <c r="F247" s="334">
        <f>IF(OR(F248="Nhập sai",F252="Nhập sai",F257="Nhập sai",F261="Nhập sai"),"Nhập sai",F248+F252+F257+F261)</f>
        <v>0</v>
      </c>
      <c r="G247" s="338"/>
      <c r="H247" s="338"/>
      <c r="I247" s="339"/>
    </row>
    <row r="248" spans="2:9" ht="56.25" x14ac:dyDescent="0.25">
      <c r="B248" s="226">
        <v>8.1</v>
      </c>
      <c r="C248" s="227" t="s">
        <v>230</v>
      </c>
      <c r="D248" s="133">
        <v>1</v>
      </c>
      <c r="E248" s="299"/>
      <c r="F248" s="134">
        <f>IF(AND(F249&lt;&gt;"",F250&lt;&gt;""),"Nhập sai",IF(AND(F249&lt;&gt;"",F251&lt;&gt;""),"Nhập sai",IF(AND(F250&lt;&gt;"",F251&lt;&gt;""),"Nhập sai",F249+F250+F251)))</f>
        <v>0</v>
      </c>
      <c r="G248" s="169"/>
      <c r="H248" s="169"/>
      <c r="I248" s="170"/>
    </row>
    <row r="249" spans="2:9" ht="18.75" x14ac:dyDescent="0.25">
      <c r="B249" s="252" t="s">
        <v>248</v>
      </c>
      <c r="C249" s="253" t="s">
        <v>231</v>
      </c>
      <c r="D249" s="172"/>
      <c r="E249" s="300"/>
      <c r="F249" s="171"/>
      <c r="G249" s="166"/>
      <c r="H249" s="166"/>
      <c r="I249" s="168"/>
    </row>
    <row r="250" spans="2:9" ht="18.75" x14ac:dyDescent="0.25">
      <c r="B250" s="208" t="s">
        <v>248</v>
      </c>
      <c r="C250" s="209" t="s">
        <v>232</v>
      </c>
      <c r="D250" s="74"/>
      <c r="E250" s="274"/>
      <c r="F250" s="32"/>
      <c r="G250" s="33"/>
      <c r="H250" s="33"/>
      <c r="I250" s="34"/>
    </row>
    <row r="251" spans="2:9" ht="18.75" x14ac:dyDescent="0.25">
      <c r="B251" s="210" t="s">
        <v>248</v>
      </c>
      <c r="C251" s="211" t="s">
        <v>233</v>
      </c>
      <c r="D251" s="77"/>
      <c r="E251" s="275"/>
      <c r="F251" s="38"/>
      <c r="G251" s="39"/>
      <c r="H251" s="39"/>
      <c r="I251" s="40"/>
    </row>
    <row r="252" spans="2:9" ht="37.5" x14ac:dyDescent="0.25">
      <c r="B252" s="270">
        <v>8.1999999999999993</v>
      </c>
      <c r="C252" s="271" t="s">
        <v>234</v>
      </c>
      <c r="D252" s="102">
        <v>2</v>
      </c>
      <c r="E252" s="305"/>
      <c r="F252" s="103">
        <f>IF(AND(F253&lt;&gt;"",F254&lt;&gt;""),"Nhập sai",IF(AND(F253&lt;&gt;"",F255&lt;&gt;""),"Nhập sai",IF(AND(F254&lt;&gt;"",F255&lt;&gt;""),"Nhập sai",IF(AND(F253&lt;&gt;"",F256&lt;&gt;""),"Nhập sai",F253+F254+F255+F256))))</f>
        <v>0</v>
      </c>
      <c r="G252" s="101"/>
      <c r="H252" s="101"/>
      <c r="I252" s="104"/>
    </row>
    <row r="253" spans="2:9" ht="37.5" x14ac:dyDescent="0.25">
      <c r="B253" s="252" t="s">
        <v>248</v>
      </c>
      <c r="C253" s="253" t="s">
        <v>282</v>
      </c>
      <c r="D253" s="172"/>
      <c r="E253" s="300"/>
      <c r="F253" s="171"/>
      <c r="G253" s="166"/>
      <c r="H253" s="166"/>
      <c r="I253" s="168"/>
    </row>
    <row r="254" spans="2:9" ht="37.5" x14ac:dyDescent="0.25">
      <c r="B254" s="208" t="s">
        <v>248</v>
      </c>
      <c r="C254" s="209" t="s">
        <v>283</v>
      </c>
      <c r="D254" s="74"/>
      <c r="E254" s="274"/>
      <c r="F254" s="32"/>
      <c r="G254" s="33"/>
      <c r="H254" s="33"/>
      <c r="I254" s="34"/>
    </row>
    <row r="255" spans="2:9" ht="37.5" x14ac:dyDescent="0.25">
      <c r="B255" s="208" t="s">
        <v>248</v>
      </c>
      <c r="C255" s="209" t="s">
        <v>284</v>
      </c>
      <c r="D255" s="74"/>
      <c r="E255" s="274"/>
      <c r="F255" s="32"/>
      <c r="G255" s="33"/>
      <c r="H255" s="33"/>
      <c r="I255" s="34"/>
    </row>
    <row r="256" spans="2:9" ht="37.5" x14ac:dyDescent="0.25">
      <c r="B256" s="210" t="s">
        <v>248</v>
      </c>
      <c r="C256" s="211" t="s">
        <v>235</v>
      </c>
      <c r="D256" s="77"/>
      <c r="E256" s="275"/>
      <c r="F256" s="38"/>
      <c r="G256" s="39"/>
      <c r="H256" s="39"/>
      <c r="I256" s="40"/>
    </row>
    <row r="257" spans="2:9" ht="56.25" x14ac:dyDescent="0.25">
      <c r="B257" s="270">
        <v>8.3000000000000007</v>
      </c>
      <c r="C257" s="271" t="s">
        <v>236</v>
      </c>
      <c r="D257" s="102">
        <v>1</v>
      </c>
      <c r="E257" s="303"/>
      <c r="F257" s="103">
        <f>IF(AND(F258&lt;&gt;"",F259&lt;&gt;""),"Nhập sai",IF(AND(F258&lt;&gt;"",F260&lt;&gt;""),"Nhập sai",IF(AND(F259&lt;&gt;"",F260&lt;&gt;""),"Nhập sai",F258+F259+F260)))</f>
        <v>0</v>
      </c>
      <c r="G257" s="137"/>
      <c r="H257" s="137"/>
      <c r="I257" s="138"/>
    </row>
    <row r="258" spans="2:9" ht="75" x14ac:dyDescent="0.25">
      <c r="B258" s="252" t="s">
        <v>248</v>
      </c>
      <c r="C258" s="237" t="s">
        <v>285</v>
      </c>
      <c r="D258" s="172"/>
      <c r="E258" s="300"/>
      <c r="F258" s="171"/>
      <c r="G258" s="166"/>
      <c r="H258" s="166"/>
      <c r="I258" s="168"/>
    </row>
    <row r="259" spans="2:9" ht="75" x14ac:dyDescent="0.25">
      <c r="B259" s="208" t="s">
        <v>248</v>
      </c>
      <c r="C259" s="268" t="s">
        <v>286</v>
      </c>
      <c r="D259" s="74"/>
      <c r="E259" s="274"/>
      <c r="F259" s="32"/>
      <c r="G259" s="33"/>
      <c r="H259" s="33"/>
      <c r="I259" s="34"/>
    </row>
    <row r="260" spans="2:9" ht="75" x14ac:dyDescent="0.25">
      <c r="B260" s="210" t="s">
        <v>248</v>
      </c>
      <c r="C260" s="237" t="s">
        <v>287</v>
      </c>
      <c r="D260" s="77"/>
      <c r="E260" s="275"/>
      <c r="F260" s="38"/>
      <c r="G260" s="39"/>
      <c r="H260" s="39"/>
      <c r="I260" s="40"/>
    </row>
    <row r="261" spans="2:9" ht="37.5" x14ac:dyDescent="0.25">
      <c r="B261" s="270">
        <v>8.4</v>
      </c>
      <c r="C261" s="271" t="s">
        <v>237</v>
      </c>
      <c r="D261" s="102">
        <v>3</v>
      </c>
      <c r="E261" s="305"/>
      <c r="F261" s="103">
        <f>IF(OR(F262="Nhập sai",F266="Nhập sai",F270="Nhập sai"),"Nhập sai",F262+F266+F270)</f>
        <v>0</v>
      </c>
      <c r="G261" s="101"/>
      <c r="H261" s="101"/>
      <c r="I261" s="289"/>
    </row>
    <row r="262" spans="2:9" ht="39" x14ac:dyDescent="0.25">
      <c r="B262" s="204" t="s">
        <v>288</v>
      </c>
      <c r="C262" s="246" t="s">
        <v>238</v>
      </c>
      <c r="D262" s="185">
        <v>1</v>
      </c>
      <c r="E262" s="152"/>
      <c r="F262" s="24">
        <f>IF(AND(E263&lt;&gt;"",E264&lt;&gt;""),"Nhập sai",IF(AND(E264&lt;&gt;"",E265&lt;&gt;""),"Nhập sai",IF(AND(E263&lt;&gt;"",E265&lt;&gt;""),"Nhập sai",IF(AND(E263="",E264="",E265=""),0,IF(E263&lt;&gt;"",F263,IF(E264&lt;&gt;"",F264,F265))))))</f>
        <v>0</v>
      </c>
      <c r="G262" s="22"/>
      <c r="H262" s="22"/>
      <c r="I262" s="289" t="s">
        <v>255</v>
      </c>
    </row>
    <row r="263" spans="2:9" ht="37.5" x14ac:dyDescent="0.25">
      <c r="B263" s="216" t="s">
        <v>248</v>
      </c>
      <c r="C263" s="237" t="s">
        <v>289</v>
      </c>
      <c r="D263" s="192"/>
      <c r="E263" s="54"/>
      <c r="F263" s="18" t="str">
        <f>IF(E263="","",E263/1)</f>
        <v/>
      </c>
      <c r="G263" s="20"/>
      <c r="H263" s="20"/>
      <c r="I263" s="20"/>
    </row>
    <row r="264" spans="2:9" ht="93.75" x14ac:dyDescent="0.25">
      <c r="B264" s="216" t="s">
        <v>248</v>
      </c>
      <c r="C264" s="272" t="s">
        <v>310</v>
      </c>
      <c r="D264" s="193"/>
      <c r="E264" s="163"/>
      <c r="F264" s="31" t="str">
        <f>IF(E264="","",(E264*0.5/1))</f>
        <v/>
      </c>
      <c r="G264" s="33"/>
      <c r="H264" s="33"/>
      <c r="I264" s="33"/>
    </row>
    <row r="265" spans="2:9" ht="37.5" x14ac:dyDescent="0.25">
      <c r="B265" s="216" t="s">
        <v>248</v>
      </c>
      <c r="C265" s="237" t="s">
        <v>290</v>
      </c>
      <c r="D265" s="192"/>
      <c r="E265" s="182"/>
      <c r="F265" s="18" t="str">
        <f>IF(E265&lt;&gt;"",0,"")</f>
        <v/>
      </c>
      <c r="G265" s="20"/>
      <c r="H265" s="20"/>
      <c r="I265" s="20"/>
    </row>
    <row r="266" spans="2:9" ht="39" x14ac:dyDescent="0.25">
      <c r="B266" s="204" t="s">
        <v>291</v>
      </c>
      <c r="C266" s="246" t="s">
        <v>239</v>
      </c>
      <c r="D266" s="185">
        <v>1</v>
      </c>
      <c r="E266" s="152"/>
      <c r="F266" s="24">
        <f>IF(AND(E267&lt;&gt;"",E268&lt;&gt;""),"Nhập sai",IF(AND(E268&lt;&gt;"",E269&lt;&gt;""),"Nhập sai",IF(AND(E267&lt;&gt;"",E269&lt;&gt;""),"Nhập sai",IF(AND(E267="",E268="",E269=""),0,IF(E267&lt;&gt;"",F267,IF(E268&lt;&gt;"",F268,F269))))))</f>
        <v>0</v>
      </c>
      <c r="G266" s="22"/>
      <c r="H266" s="22"/>
      <c r="I266" s="289" t="s">
        <v>255</v>
      </c>
    </row>
    <row r="267" spans="2:9" ht="37.5" x14ac:dyDescent="0.25">
      <c r="B267" s="216" t="s">
        <v>248</v>
      </c>
      <c r="C267" s="237" t="s">
        <v>292</v>
      </c>
      <c r="D267" s="192"/>
      <c r="E267" s="54"/>
      <c r="F267" s="18" t="str">
        <f>IF(E267="","",E267/1)</f>
        <v/>
      </c>
      <c r="G267" s="20"/>
      <c r="H267" s="20"/>
      <c r="I267" s="20"/>
    </row>
    <row r="268" spans="2:9" ht="93.75" x14ac:dyDescent="0.25">
      <c r="B268" s="216" t="s">
        <v>248</v>
      </c>
      <c r="C268" s="272" t="s">
        <v>311</v>
      </c>
      <c r="D268" s="194"/>
      <c r="E268" s="163"/>
      <c r="F268" s="31" t="str">
        <f>IF(E268="","",(E268*0.5/1))</f>
        <v/>
      </c>
      <c r="G268" s="162"/>
      <c r="H268" s="162"/>
      <c r="I268" s="164"/>
    </row>
    <row r="269" spans="2:9" ht="37.5" x14ac:dyDescent="0.25">
      <c r="B269" s="216" t="s">
        <v>248</v>
      </c>
      <c r="C269" s="237" t="s">
        <v>293</v>
      </c>
      <c r="D269" s="192"/>
      <c r="E269" s="182"/>
      <c r="F269" s="18" t="str">
        <f>IF(E269&lt;&gt;"",0,"")</f>
        <v/>
      </c>
      <c r="G269" s="20"/>
      <c r="H269" s="20"/>
      <c r="I269" s="41"/>
    </row>
    <row r="270" spans="2:9" ht="39" customHeight="1" x14ac:dyDescent="0.25">
      <c r="B270" s="204" t="s">
        <v>294</v>
      </c>
      <c r="C270" s="246" t="s">
        <v>295</v>
      </c>
      <c r="D270" s="185">
        <v>1</v>
      </c>
      <c r="E270" s="25"/>
      <c r="F270" s="24">
        <f>IF(AND(E271&lt;&gt;"",E272&lt;&gt;""),"Nhập sai",IF(AND(E272&lt;&gt;"",E273&lt;&gt;""),"Nhập sai",IF(AND(E271&lt;&gt;"",E273&lt;&gt;""),"Nhập sai",IF(AND(E271="",E272="",E273=""),0,IF(E271&lt;&gt;"",F271,IF(E272&lt;&gt;"",F272,F273))))))</f>
        <v>0</v>
      </c>
      <c r="G270" s="22"/>
      <c r="H270" s="22"/>
      <c r="I270" s="289" t="s">
        <v>255</v>
      </c>
    </row>
    <row r="271" spans="2:9" ht="37.5" x14ac:dyDescent="0.25">
      <c r="B271" s="216" t="s">
        <v>248</v>
      </c>
      <c r="C271" s="237" t="s">
        <v>296</v>
      </c>
      <c r="D271" s="186"/>
      <c r="E271" s="54"/>
      <c r="F271" s="18" t="str">
        <f>IF(E271="","",E271/1)</f>
        <v/>
      </c>
      <c r="G271" s="20"/>
      <c r="H271" s="20"/>
      <c r="I271" s="20"/>
    </row>
    <row r="272" spans="2:9" ht="75" x14ac:dyDescent="0.25">
      <c r="B272" s="216" t="s">
        <v>248</v>
      </c>
      <c r="C272" s="272" t="s">
        <v>312</v>
      </c>
      <c r="D272" s="187"/>
      <c r="E272" s="163"/>
      <c r="F272" s="31" t="str">
        <f>IF(E272="","",(E272*0.5/1))</f>
        <v/>
      </c>
      <c r="G272" s="33"/>
      <c r="H272" s="33"/>
      <c r="I272" s="33"/>
    </row>
    <row r="273" spans="2:9" ht="38.25" thickBot="1" x14ac:dyDescent="0.3">
      <c r="B273" s="216" t="s">
        <v>248</v>
      </c>
      <c r="C273" s="237" t="s">
        <v>297</v>
      </c>
      <c r="D273" s="186"/>
      <c r="E273" s="182"/>
      <c r="F273" s="18" t="str">
        <f>IF(E273&lt;&gt;"",0,"")</f>
        <v/>
      </c>
      <c r="G273" s="20"/>
      <c r="H273" s="20"/>
      <c r="I273" s="20"/>
    </row>
    <row r="274" spans="2:9" ht="19.5" thickBot="1" x14ac:dyDescent="0.3">
      <c r="B274" s="346" t="s">
        <v>240</v>
      </c>
      <c r="C274" s="347"/>
      <c r="D274" s="332">
        <v>75</v>
      </c>
      <c r="E274" s="333"/>
      <c r="F274" s="340">
        <f>IF(OR(F5="Nhập sai",F65="Nhập sai",F101="Nhập sai",F127="Nhập sai",F149="Nhập sai",F183="Nhập sai",F212="Nhập sai",F247="Nhập sai"),"Nhập sai",F5+F65+F101+F127+F149+F183+F212+F247)</f>
        <v>0</v>
      </c>
      <c r="G274" s="335"/>
      <c r="H274" s="335"/>
      <c r="I274" s="336"/>
    </row>
  </sheetData>
  <sheetProtection password="EEAB" sheet="1" objects="1" scenarios="1" selectLockedCells="1"/>
  <dataConsolidate/>
  <mergeCells count="6">
    <mergeCell ref="B1:C1"/>
    <mergeCell ref="B274:C274"/>
    <mergeCell ref="B67:B68"/>
    <mergeCell ref="B69:B70"/>
    <mergeCell ref="B2:I2"/>
    <mergeCell ref="B3:I3"/>
  </mergeCells>
  <dataValidations count="43">
    <dataValidation type="decimal" allowBlank="1" showInputMessage="1" showErrorMessage="1" error="Vượt quá điểm tối đa" sqref="F97 F7 F31 F79 F90 F103 F138 F145 F157 F257 F179 F224 F228 F252 F175 F248">
      <formula1>0</formula1>
      <formula2>1</formula2>
    </dataValidation>
    <dataValidation type="whole" allowBlank="1" showInputMessage="1" showErrorMessage="1" error="Vượt quá điểm tối đa" sqref="F11 F14 F21 F24 F27 F49 F52 F55 F42 F59 F110 F72 F107 F75 F113 F221 F206 F169 F172 F214 F185 F188 F192 F195 F199 F202">
      <formula1>0</formula1>
      <formula2>1</formula2>
    </dataValidation>
    <dataValidation allowBlank="1" showInputMessage="1" showErrorMessage="1" error="Vượt quá giới hạn %" sqref="E17"/>
    <dataValidation type="decimal" allowBlank="1" showInputMessage="1" showErrorMessage="1" error="Vượt quá giới hạn %" sqref="E35 E244 E83 E86 E116 E123 E142 E209 E241 E262 E266">
      <formula1>0</formula1>
      <formula2>100</formula2>
    </dataValidation>
    <dataValidation type="decimal" allowBlank="1" showInputMessage="1" showErrorMessage="1" sqref="E45">
      <formula1>0</formula1>
      <formula2>100</formula2>
    </dataValidation>
    <dataValidation type="decimal" allowBlank="1" showInputMessage="1" showErrorMessage="1" error="Vượt quá điểm tối đa" sqref="E62">
      <formula1>0</formula1>
      <formula2>100</formula2>
    </dataValidation>
    <dataValidation type="decimal" allowBlank="1" showInputMessage="1" showErrorMessage="1" error="Vượt quá giới hạn phần trăm" sqref="E94 E165">
      <formula1>0</formula1>
      <formula2>100</formula2>
    </dataValidation>
    <dataValidation type="decimal" allowBlank="1" showInputMessage="1" showErrorMessage="1" error="Vượt quá giới hạn 5" sqref="E120">
      <formula1>0</formula1>
      <formula2>100</formula2>
    </dataValidation>
    <dataValidation type="decimal" allowBlank="1" showInputMessage="1" showErrorMessage="1" error="Vuotj quá giới hạn %" sqref="E134">
      <formula1>0</formula1>
      <formula2>100</formula2>
    </dataValidation>
    <dataValidation type="decimal" operator="equal" allowBlank="1" showInputMessage="1" showErrorMessage="1" errorTitle="Lỗi" error="Nhập sai số điểm" sqref="F8 F12 F22 F25 F28 F32 F43 F50 F53 O63 F56 F60 F67 F69 F73 F76 F80 F91 F104 F98 F111 F114 F176 F139 F147 F258 F158 F170 F173 F249 F181 F186 F189 F196 F200 F222 F225 F238">
      <formula1>1</formula1>
    </dataValidation>
    <dataValidation type="decimal" operator="equal" allowBlank="1" showInputMessage="1" showErrorMessage="1" errorTitle="Lỗi" error="Nhập sai số điểm" sqref="F9 F15 F33 F81 F92 F99 F105 F140 F159 F155 F226 F216 F250 F259 F177 F129:F130 F152 F163">
      <formula1>0.5</formula1>
    </dataValidation>
    <dataValidation type="decimal" operator="equal" allowBlank="1" showInputMessage="1" showErrorMessage="1" errorTitle="Lỗi" error="Nhập sai số điểm" sqref="F10 F13 F16 F23 F26 F29 F34 F44 F51 F54 F57 F61 F68 F70 F74 F77 F82 F93 F100 F106 F109 F112 F115 F240 F141 F148 F153 F160 F164 F171 F174 F178 F182 F187 F190 F197 F201 F223 F227 F217 F251 F260 F131 F156">
      <formula1>0</formula1>
    </dataValidation>
    <dataValidation type="decimal" allowBlank="1" showInputMessage="1" showErrorMessage="1" errorTitle="Lỗi" error="Nhập sai phần trăm" sqref="E18 E36 E38:E39 E46 E63 E84 E87 E95 E117 E219 E143 E210 E166">
      <formula1>0.7</formula1>
      <formula2>1</formula2>
    </dataValidation>
    <dataValidation type="decimal" allowBlank="1" showInputMessage="1" showErrorMessage="1" errorTitle="Lỗi" error="Nhập sai phần trăm" sqref="E19 E37 E40 E47 E64 E85 E88 E96 E118 E136 E211 E167 E220">
      <formula1>0</formula1>
      <formula2>0.69</formula2>
    </dataValidation>
    <dataValidation type="decimal" operator="equal" allowBlank="1" showInputMessage="1" showErrorMessage="1" errorTitle="Lỗi" error="Nhập sai số điểm" sqref="F108 F146 F180">
      <formula1>2</formula1>
    </dataValidation>
    <dataValidation type="decimal" allowBlank="1" showInputMessage="1" showErrorMessage="1" errorTitle="Lỗi" error="Nhập sai phần trăm_x000a_" sqref="E121">
      <formula1>0.7</formula1>
      <formula2>1</formula2>
    </dataValidation>
    <dataValidation type="decimal" allowBlank="1" showInputMessage="1" showErrorMessage="1" errorTitle="Lỗi" error="Nhập sai phần trăm_x000a_" sqref="E122">
      <formula1>0</formula1>
      <formula2>0.69</formula2>
    </dataValidation>
    <dataValidation type="decimal" allowBlank="1" showInputMessage="1" showErrorMessage="1" errorTitle="Lỗi" error="Nhập sai phần trăm" sqref="E124:E125">
      <formula1>0.5</formula1>
      <formula2>1</formula2>
    </dataValidation>
    <dataValidation type="decimal" allowBlank="1" showInputMessage="1" showErrorMessage="1" errorTitle="Lỗi" error="Nhập sai phần trăm" sqref="E126">
      <formula1>0</formula1>
      <formula2>0.49</formula2>
    </dataValidation>
    <dataValidation type="decimal" allowBlank="1" showInputMessage="1" showErrorMessage="1" errorTitle="Lỗi" error="Nhập sai số điểm" sqref="F133">
      <formula1>0</formula1>
      <formula2>2</formula2>
    </dataValidation>
    <dataValidation type="decimal" allowBlank="1" showInputMessage="1" showErrorMessage="1" errorTitle="Lỗi" error="Nhập sai phần trăm" sqref="E144">
      <formula1>0</formula1>
      <formula2>0.7</formula2>
    </dataValidation>
    <dataValidation type="decimal" operator="equal" allowBlank="1" showInputMessage="1" showErrorMessage="1" errorTitle="Lỗi" error="Nhập số điểm sai" sqref="F193">
      <formula1>1</formula1>
    </dataValidation>
    <dataValidation type="decimal" operator="equal" allowBlank="1" showInputMessage="1" showErrorMessage="1" errorTitle="Lỗi" error="Nhập số điểm sai" sqref="F194">
      <formula1>0</formula1>
    </dataValidation>
    <dataValidation type="decimal" operator="equal" allowBlank="1" showInputMessage="1" showErrorMessage="1" errorTitle="Lỗi" error="Nhập sai số điểm_x000a_" sqref="F203">
      <formula1>1</formula1>
    </dataValidation>
    <dataValidation type="decimal" operator="equal" allowBlank="1" showInputMessage="1" showErrorMessage="1" errorTitle="Lỗi" error="Nhập sai số điểm_x000a_" sqref="F204 F256">
      <formula1>0</formula1>
    </dataValidation>
    <dataValidation type="decimal" operator="equal" allowBlank="1" showInputMessage="1" showErrorMessage="1" errorTitle="Lỗi" error="Vượt quá số điểm tối đa" sqref="F207 F229 F233:F234">
      <formula1>1</formula1>
    </dataValidation>
    <dataValidation type="decimal" operator="equal" allowBlank="1" showInputMessage="1" showErrorMessage="1" errorTitle="Lỗi" error="Vượt quá số điểm tối đa" sqref="F208 F231 F235">
      <formula1>0</formula1>
    </dataValidation>
    <dataValidation type="decimal" operator="equal" allowBlank="1" showInputMessage="1" showErrorMessage="1" errorTitle="Lỗi" error="Vượt quá số điểm tối đa" sqref="F230">
      <formula1>0.5</formula1>
    </dataValidation>
    <dataValidation type="decimal" allowBlank="1" showInputMessage="1" showErrorMessage="1" errorTitle="Lỗi" error="Nhập sai phần trăm" sqref="E242">
      <formula1>0.1</formula1>
      <formula2>1</formula2>
    </dataValidation>
    <dataValidation type="decimal" allowBlank="1" showInputMessage="1" showErrorMessage="1" errorTitle="Lỗi" error="Nhập sai phần trăm" sqref="E243">
      <formula1>0</formula1>
      <formula2>0.09</formula2>
    </dataValidation>
    <dataValidation type="decimal" allowBlank="1" showInputMessage="1" showErrorMessage="1" errorTitle="Lỗi" error="Nhập sai phần trăm" sqref="E245">
      <formula1>0.15</formula1>
      <formula2>1</formula2>
    </dataValidation>
    <dataValidation type="decimal" allowBlank="1" showInputMessage="1" showErrorMessage="1" errorTitle="Lỗi" error="Nhập sai phần trăm" sqref="E246">
      <formula1>0</formula1>
      <formula2>0.14</formula2>
    </dataValidation>
    <dataValidation type="decimal" operator="equal" allowBlank="1" showInputMessage="1" showErrorMessage="1" errorTitle="Lỗi" error="Nhập sai số điểm_x000a_" sqref="F253">
      <formula1>2</formula1>
    </dataValidation>
    <dataValidation type="decimal" operator="equal" allowBlank="1" showInputMessage="1" showErrorMessage="1" errorTitle="Lỗi" error="Nhập sai số điểm_x000a_" sqref="F254">
      <formula1>1</formula1>
    </dataValidation>
    <dataValidation type="whole" allowBlank="1" showInputMessage="1" showErrorMessage="1" sqref="F128">
      <formula1>0</formula1>
      <formula2>1</formula2>
    </dataValidation>
    <dataValidation type="whole" allowBlank="1" showInputMessage="1" showErrorMessage="1" error="Xem lại số điểm tối đa của tiêu chí" sqref="F151 F154 F162 F215">
      <formula1>0</formula1>
      <formula2>1</formula2>
    </dataValidation>
    <dataValidation type="decimal" operator="equal" allowBlank="1" showInputMessage="1" showErrorMessage="1" errorTitle="Lỗi" error="Nhập sai số điểm" sqref="F239">
      <formula1>0.5</formula1>
    </dataValidation>
    <dataValidation type="decimal" operator="equal" allowBlank="1" showInputMessage="1" showErrorMessage="1" errorTitle="Lỗi" error="Nhập sai phần trăm" sqref="E263 E267 E271">
      <formula1>1</formula1>
    </dataValidation>
    <dataValidation type="decimal" allowBlank="1" showInputMessage="1" showErrorMessage="1" errorTitle="Lỗi" error="Nhập sai phần trăm" sqref="E265 E269 E273">
      <formula1>0</formula1>
      <formula2>0.59</formula2>
    </dataValidation>
    <dataValidation type="decimal" allowBlank="1" showInputMessage="1" showErrorMessage="1" errorTitle="Lỗi" error="Nhập sai phần trăm" sqref="E264 E268 E272">
      <formula1>0.6</formula1>
      <formula2>0.99</formula2>
    </dataValidation>
    <dataValidation type="decimal" allowBlank="1" showInputMessage="1" showErrorMessage="1" error="Vượt quá điểm tối đa" sqref="F232">
      <formula1>0</formula1>
      <formula2>2</formula2>
    </dataValidation>
    <dataValidation type="decimal" operator="equal" allowBlank="1" showInputMessage="1" showErrorMessage="1" errorTitle="Lỗi" error="Nhập sai số điểm_x000a_" sqref="F255">
      <formula1>0.5</formula1>
    </dataValidation>
    <dataValidation type="decimal" allowBlank="1" showInputMessage="1" showErrorMessage="1" errorTitle="Lỗi" error="Nhập sai phần trăm" sqref="E135">
      <formula1>0.6</formula1>
      <formula2>0.8</formula2>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2020-07-28T02:01:09Z</dcterms:modified>
</cp:coreProperties>
</file>